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1" r:id="rId1"/>
    <sheet name="92 Стандарт" sheetId="2" r:id="rId2"/>
    <sheet name="92 -периодичность-1" sheetId="4" r:id="rId3"/>
    <sheet name="92 -периодичность-2" sheetId="5" r:id="rId4"/>
    <sheet name="92 -периодичность-3" sheetId="6" r:id="rId5"/>
    <sheet name="92 -периодичность-4" sheetId="7" r:id="rId6"/>
    <sheet name="Лист3" sheetId="3" r:id="rId7"/>
  </sheets>
  <calcPr calcId="125725" refMode="R1C1"/>
</workbook>
</file>

<file path=xl/calcChain.xml><?xml version="1.0" encoding="utf-8"?>
<calcChain xmlns="http://schemas.openxmlformats.org/spreadsheetml/2006/main">
  <c r="D11" i="7"/>
  <c r="D11" i="6"/>
  <c r="D19" i="5"/>
  <c r="D11"/>
  <c r="D11" i="4"/>
  <c r="D39" s="1"/>
  <c r="D42" s="1"/>
  <c r="E39" i="7" l="1"/>
  <c r="D27"/>
  <c r="D19"/>
  <c r="D39"/>
  <c r="D42" s="1"/>
  <c r="D43" s="1"/>
  <c r="E39" i="6" l="1"/>
  <c r="D27"/>
  <c r="D19"/>
  <c r="D39"/>
  <c r="D42" s="1"/>
  <c r="D43" s="1"/>
  <c r="E39" i="5"/>
  <c r="D39"/>
  <c r="D42" s="1"/>
  <c r="D43" s="1"/>
  <c r="E39" i="4"/>
  <c r="H49" i="1" l="1"/>
  <c r="H46"/>
  <c r="H45"/>
  <c r="H44"/>
  <c r="H43"/>
  <c r="H42"/>
  <c r="H41"/>
  <c r="H40"/>
  <c r="H39"/>
  <c r="H38"/>
  <c r="H37"/>
  <c r="H36"/>
  <c r="H35"/>
  <c r="H33"/>
  <c r="H32"/>
  <c r="H31"/>
  <c r="H30"/>
  <c r="H28"/>
  <c r="H24"/>
  <c r="H23"/>
  <c r="H22"/>
  <c r="H21"/>
  <c r="H20"/>
  <c r="I34" l="1"/>
  <c r="H34" s="1"/>
  <c r="I29"/>
  <c r="H29" s="1"/>
  <c r="H47" l="1"/>
  <c r="H18"/>
  <c r="H17"/>
  <c r="I48" l="1"/>
  <c r="H48" s="1"/>
  <c r="I50" l="1"/>
  <c r="H50" s="1"/>
</calcChain>
</file>

<file path=xl/sharedStrings.xml><?xml version="1.0" encoding="utf-8"?>
<sst xmlns="http://schemas.openxmlformats.org/spreadsheetml/2006/main" count="613" uniqueCount="201">
  <si>
    <t xml:space="preserve">Перечень и периодичность работ и услуг по содержанию и ремонту общего </t>
  </si>
  <si>
    <t>УТВЕРЖДАЮ</t>
  </si>
  <si>
    <t>Директор ООО "КПД-Газстрой-Эксплуатация"</t>
  </si>
  <si>
    <t>______________________/А.В.Яценко/</t>
  </si>
  <si>
    <t>Техническое обслуживание внутридомового инженерного обоудования</t>
  </si>
  <si>
    <t>Содержание общего имущества дома</t>
  </si>
  <si>
    <t>Характеристика МКД</t>
  </si>
  <si>
    <t>Колическтво подъездов</t>
  </si>
  <si>
    <t>Общая площадь помещений</t>
  </si>
  <si>
    <t>Условия выполнения работ, оказания услуг</t>
  </si>
  <si>
    <t>Сумма затрат в год</t>
  </si>
  <si>
    <t>Размер платы за 1 кв. м. площади помещений в месяц, руб.</t>
  </si>
  <si>
    <t>Аварийно-ремонтное обслуживание, выполнение заявок населения.</t>
  </si>
  <si>
    <t>Круглосуточно, на системах водоснабжения, водоотведения, теплоснабжения и энергообеспечения.</t>
  </si>
  <si>
    <t>Санитерное содержание лестничных клеток</t>
  </si>
  <si>
    <t>3.1</t>
  </si>
  <si>
    <t>Уборка лестничных клеток</t>
  </si>
  <si>
    <t>5 раз в неделю</t>
  </si>
  <si>
    <t>мытье пола кабины лифта</t>
  </si>
  <si>
    <t>ежедневно</t>
  </si>
  <si>
    <t>обметание пыли с потолков</t>
  </si>
  <si>
    <t>1 раз в месяц</t>
  </si>
  <si>
    <t>2 раза в месяц</t>
  </si>
  <si>
    <t>генеральная уборка ( мытье окон, промывка стен, протирание плафонов)</t>
  </si>
  <si>
    <t>2 раза в год</t>
  </si>
  <si>
    <t>Уборка земельного участка, входящего в состав общего имущества</t>
  </si>
  <si>
    <t>3.2</t>
  </si>
  <si>
    <t>4.1</t>
  </si>
  <si>
    <t>холодный период</t>
  </si>
  <si>
    <t>1 раз в сутки</t>
  </si>
  <si>
    <t>уборка мусора на контейнерной площадке</t>
  </si>
  <si>
    <t>посыпка песчано-солевой смесью территорий</t>
  </si>
  <si>
    <t>теплый период</t>
  </si>
  <si>
    <t>подметание территории с усовершенствованным покрытием</t>
  </si>
  <si>
    <t>мойка территории с усовершенствованным покрытием</t>
  </si>
  <si>
    <t>4.2</t>
  </si>
  <si>
    <t>5</t>
  </si>
  <si>
    <t>Вывоз и утилизация ТБО и КГО</t>
  </si>
  <si>
    <t>Вывоз и утилизация ТБО</t>
  </si>
  <si>
    <t>Вывоз и утилизация КГО</t>
  </si>
  <si>
    <t>6</t>
  </si>
  <si>
    <t>Обслуживание лифтов</t>
  </si>
  <si>
    <t>ежедневно, согласно договора с подрядной организацией</t>
  </si>
  <si>
    <t>7</t>
  </si>
  <si>
    <t>Дератизация и дезинсекция</t>
  </si>
  <si>
    <t>дератизация-1 раз в квартал,                                               дезинсекция -2 раза в год</t>
  </si>
  <si>
    <t>8</t>
  </si>
  <si>
    <t>Механизированная уборка придомовой территории, автоуслуги по вывозу снега</t>
  </si>
  <si>
    <t>1 раз в месяц и по мере необходимости (во время обильных снегопадов.</t>
  </si>
  <si>
    <t>9</t>
  </si>
  <si>
    <t>Содержание зеленых насаждений</t>
  </si>
  <si>
    <t>10</t>
  </si>
  <si>
    <t>11</t>
  </si>
  <si>
    <t>Оператор системы видеонаблюдения</t>
  </si>
  <si>
    <t>круглосуточно</t>
  </si>
  <si>
    <t>Итого содержание общего имущества в многоквартирном доме</t>
  </si>
  <si>
    <t>Услуги по управлению многоквартирным домом</t>
  </si>
  <si>
    <t>Планирование работ по содержанию и ремонту общего имущества дома; плнирование финансовых и технических ресурсов;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услуг; взыскание задолженности по оплате ЖКУ; ведение технической документации по дому, работа с населением, в том числе рассмотрение жалоб по качеству обслуживания; выполнение диспетчерских функций по приему заявок от населения и функций, связанных с регистрацией граждан по месту проживания и пребывания. Выдача справок: копия финансового-лицевого счета, справка -расчет тарифа, выписка из домовой книги, справка о составе семьи.</t>
  </si>
  <si>
    <t>Всего управление многоквартирным домом и содержание общего имущества в многоквартирном доме</t>
  </si>
  <si>
    <t>Ведущий специалист</t>
  </si>
  <si>
    <t>ООО "КПД-Газстрой-Эксплуатация"</t>
  </si>
  <si>
    <t>____________________/И.А.Шевцова/</t>
  </si>
  <si>
    <t>полная промывка подъезда с 1 этажа  по технологическую площадку выхода на кровлю</t>
  </si>
  <si>
    <t>6 раз в неделю</t>
  </si>
  <si>
    <t>в период гололеда, по мере необходимости</t>
  </si>
  <si>
    <t>7 раз в неделю</t>
  </si>
  <si>
    <t>по мере накопления, но не реже 3 раз в неделю</t>
  </si>
  <si>
    <t>ежедневно, в соответствии с графиком, согласно договора с подрядной организацией</t>
  </si>
  <si>
    <t>Проведение технических осмотров, профилактического ремонта и устранения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 системы центрального отпления; укрепление трубопроводов, мелкий ремонт изоляции, проверка исправности канализационных вытяжеки устранение причин при обнаружении их неисправности; тех.обслуживание средств автоматизации ИТП, техническое обслуживание ОПУ(тепловая энергия, горячее и холодное водоснабжение, водоотведение); техническое обслуживание конструктивных элементов здания. Аварийно-ремонтное обслуживание , выполнение заявок населения.</t>
  </si>
  <si>
    <t>2.1</t>
  </si>
  <si>
    <t>2.2</t>
  </si>
  <si>
    <t>2.3</t>
  </si>
  <si>
    <t>2.4</t>
  </si>
  <si>
    <t>2.5</t>
  </si>
  <si>
    <t>2.6</t>
  </si>
  <si>
    <t>2.7</t>
  </si>
  <si>
    <t>2.8</t>
  </si>
  <si>
    <t>Мытьё лестничных площадок и маршей ниже 3 этажа</t>
  </si>
  <si>
    <t xml:space="preserve">подметание лестничных площадок и маршей </t>
  </si>
  <si>
    <t>ниже 3 этажа-5 раз в неделю                              выше 3 этажа-2 раза в неделю</t>
  </si>
  <si>
    <t>2 раза в неделю</t>
  </si>
  <si>
    <t>полная промывка подъезда с 1 этажа  по технологическую площадку выхода на кровлю (генеральная уборка подъезда)</t>
  </si>
  <si>
    <t>Полная промывка подъезда-1 раз в неделю     Генеральная уборка подъезда-2 раза в год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</si>
  <si>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</si>
  <si>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</si>
  <si>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</si>
  <si>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</si>
  <si>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</si>
  <si>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</si>
  <si>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</si>
  <si>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</si>
  <si>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 xml:space="preserve">сдвигание и подметание снега </t>
  </si>
  <si>
    <t>Уборка мусора на КП</t>
  </si>
  <si>
    <t>При отсутствии снегопада-6 раз в неделю                   В период снегопада-по мере необходимости, но не позднее 3-х часов, с начала снегопада</t>
  </si>
  <si>
    <t>очистка урн от мусора и промывка их</t>
  </si>
  <si>
    <t>1 раз в сутки                                                 Промывка-1 раз в неделю</t>
  </si>
  <si>
    <t>4</t>
  </si>
  <si>
    <t>Текущий ремонт</t>
  </si>
  <si>
    <t>по мере необходимости</t>
  </si>
  <si>
    <t>имущества Многоквартирного дома № 11/1 по ул. Спортивная</t>
  </si>
  <si>
    <t>11/1</t>
  </si>
  <si>
    <t>с 01.01.2014г. по 31.12.2014г.</t>
  </si>
  <si>
    <t>Перечень обязательных работ и услуг по содержанию общего имущества в многоквартирном доме</t>
  </si>
  <si>
    <t>10 ти этажный крупнопанельный блочный МКД</t>
  </si>
  <si>
    <t>Количество подъездов</t>
  </si>
  <si>
    <t>Общая площадь жилых помещений</t>
  </si>
  <si>
    <t>Перечень обязательных видов работ и услуг по содержанию и обслуживанию общего имущества МКД</t>
  </si>
  <si>
    <t>Стоимость работ и услуг в месяц в руб.</t>
  </si>
  <si>
    <t>СОДЕРЖАНИЕ ОБЩЕГО ИМУЩЕСТВА</t>
  </si>
  <si>
    <t>Техническое обслуживание внутридомового инженерного оборудования</t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</si>
  <si>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т.д.</t>
  </si>
  <si>
    <t>Техническое обслуживание конструктивных элементов зданий</t>
  </si>
  <si>
    <t>Проведение технических осмотров, профилактического ремонта, устранение незначительных неисправностей в конструктивных элементах здания, смена и восстановление разбитых стекол; ремонт и укрепление окон и дверей; очистка кровли от мусора, грязи, снега, наледи, снежных шапок и сосулек и т.д.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</si>
  <si>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</si>
  <si>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</si>
  <si>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</si>
  <si>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4.1.</t>
  </si>
  <si>
    <t>влажное подметание лестничных площадок и маршей</t>
  </si>
  <si>
    <t>нижние три этажа - 5 раз в неделю, выше третьего этажа - 2 раза в неделю</t>
  </si>
  <si>
    <t>4.2.</t>
  </si>
  <si>
    <t>мытье лестничных площадок и маршей</t>
  </si>
  <si>
    <t>0, 34</t>
  </si>
  <si>
    <t>4.3.</t>
  </si>
  <si>
    <t>мытье полов кабины лифтов</t>
  </si>
  <si>
    <t>4.4.</t>
  </si>
  <si>
    <t>влажная протирка стен, дверей, оконных ограждений, перил, чердачных лестниц, плафонов, почтовых ящикв, шкафов для электросчитков и слаботочных устройств, обметание пыли с потолков,влажная протирка подоконников, отопительных приборов,</t>
  </si>
  <si>
    <t>1 раз в год</t>
  </si>
  <si>
    <t>4.5.</t>
  </si>
  <si>
    <t>влажная протирка стен, дверей, потолков и плафонов кабины лифта</t>
  </si>
  <si>
    <t>0, 02</t>
  </si>
  <si>
    <t>4.6.</t>
  </si>
  <si>
    <t>мытье окон</t>
  </si>
  <si>
    <t>Уборка земельного участка, входящего в состав общего имущества дома</t>
  </si>
  <si>
    <t>5.1.</t>
  </si>
  <si>
    <t>5.1.1.</t>
  </si>
  <si>
    <t>подметание территории</t>
  </si>
  <si>
    <t>1 раз в двое суток</t>
  </si>
  <si>
    <t>5.1.2.</t>
  </si>
  <si>
    <t>сдвигание свежевыпавшего снега в дни сильных снегопадов</t>
  </si>
  <si>
    <t>1 раз в сутки в дни сильных снегопадов</t>
  </si>
  <si>
    <t>5.1.3.</t>
  </si>
  <si>
    <t>посыпка территории пескосмесью</t>
  </si>
  <si>
    <t>в дни гололеда не менее 1 раза в день</t>
  </si>
  <si>
    <t>0, 07</t>
  </si>
  <si>
    <t>5.1.4.</t>
  </si>
  <si>
    <t>очистка от наледи и льда крышек люков и пожарных колодцев</t>
  </si>
  <si>
    <t>1 раз в неделю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</si>
  <si>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</si>
  <si>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</si>
  <si>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</si>
  <si>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0, 01</t>
  </si>
  <si>
    <t>5.1.6.</t>
  </si>
  <si>
    <t>очистка контейнерной площадки</t>
  </si>
  <si>
    <t>5.1.7.</t>
  </si>
  <si>
    <t>сметание снега со ступеней и площадки перед входом в подъезд</t>
  </si>
  <si>
    <t>4 раза в неделю</t>
  </si>
  <si>
    <t>5.2.</t>
  </si>
  <si>
    <t>5.2.1.</t>
  </si>
  <si>
    <t>подметание территории с дни без осадков или в дни с осадками до 2 см</t>
  </si>
  <si>
    <t>5.2.2.</t>
  </si>
  <si>
    <t>частичная уборка территории в дни с осадками более 2 см</t>
  </si>
  <si>
    <t>0, 13</t>
  </si>
  <si>
    <t>5.2.3.</t>
  </si>
  <si>
    <t>уборка газонов</t>
  </si>
  <si>
    <t>5.2.4.</t>
  </si>
  <si>
    <t>уборка контейнерной площадки</t>
  </si>
  <si>
    <t>5.2.6.</t>
  </si>
  <si>
    <t>уборка приямков</t>
  </si>
  <si>
    <t>Механизированная уборка дворовой территории</t>
  </si>
  <si>
    <t>Сбор, вывоз и утилизация крупногабаритных бытовых отходов</t>
  </si>
  <si>
    <t>по мере необходимости (1 раз в неделю)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</si>
  <si>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</si>
  <si>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</si>
  <si>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</si>
  <si>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квартал, дезинсекция - 2 раза в год</t>
  </si>
  <si>
    <t>ежемесячно, согласно договору со специализированной организацией</t>
  </si>
  <si>
    <r>
      <t>Техническое обслуживание общедомовых приборов учета </t>
    </r>
    <r>
      <rPr>
        <sz val="11"/>
        <color rgb="FF000000"/>
        <rFont val="Times New Roman"/>
        <family val="1"/>
        <charset val="204"/>
      </rPr>
      <t>(тепловая энергия, горячее и холодное вводоснабжение)</t>
    </r>
  </si>
  <si>
    <t>ИТОГО содержание общего имущества в многоквартирном доме</t>
  </si>
  <si>
    <t>УПРАВЛЕНИЕ МНОГОКВАРТИРНЫМ ДОМОМ</t>
  </si>
  <si>
    <t>Планирование работ по содержанию и ремонту общего имущества дома; планирование финансовых и технических ресурсов;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риему заявок от населения и функций, связанных с регистрацией граждан и др.</t>
  </si>
  <si>
    <r>
      <t>ВСЕГО </t>
    </r>
    <r>
      <rPr>
        <b/>
        <u/>
        <sz val="13"/>
        <color rgb="FF000000"/>
        <rFont val="Times New Roman"/>
        <family val="1"/>
        <charset val="204"/>
      </rPr>
      <t>в месяц </t>
    </r>
    <r>
      <rPr>
        <b/>
        <sz val="13"/>
        <color rgb="FF000000"/>
        <rFont val="Times New Roman"/>
        <family val="1"/>
        <charset val="204"/>
      </rPr>
      <t>управление многоквартирным домом и содержание общего имущества в многоквартирном доме</t>
    </r>
  </si>
  <si>
    <r>
      <t>ВСЕГО </t>
    </r>
    <r>
      <rPr>
        <b/>
        <u/>
        <sz val="13"/>
        <color rgb="FF000000"/>
        <rFont val="Times New Roman"/>
        <family val="1"/>
        <charset val="204"/>
      </rPr>
      <t>в год </t>
    </r>
    <r>
      <rPr>
        <b/>
        <sz val="13"/>
        <color rgb="FF000000"/>
        <rFont val="Times New Roman"/>
        <family val="1"/>
        <charset val="204"/>
      </rPr>
      <t>управление многоквартирным домом и содержание общего имущества в многоквартирном доме</t>
    </r>
  </si>
  <si>
    <t>3 раза в месяц</t>
  </si>
  <si>
    <t>2 раз в год</t>
  </si>
  <si>
    <t>3 раза в год</t>
  </si>
  <si>
    <t>5 раза в неделю</t>
  </si>
  <si>
    <t>2 раз в месяц</t>
  </si>
  <si>
    <r>
      <t>нижние три этажа -</t>
    </r>
    <r>
      <rPr>
        <b/>
        <sz val="11"/>
        <color rgb="FF000000"/>
        <rFont val="Times New Roman"/>
        <family val="1"/>
        <charset val="204"/>
      </rPr>
      <t xml:space="preserve"> 6 раз в неделю</t>
    </r>
    <r>
      <rPr>
        <sz val="11"/>
        <color rgb="FF000000"/>
        <rFont val="Times New Roman"/>
        <family val="1"/>
        <charset val="204"/>
      </rPr>
      <t xml:space="preserve">, выше третьего этажа - </t>
    </r>
    <r>
      <rPr>
        <b/>
        <sz val="11"/>
        <color rgb="FF000000"/>
        <rFont val="Times New Roman"/>
        <family val="1"/>
        <charset val="204"/>
      </rPr>
      <t>4 раза в неделю</t>
    </r>
  </si>
  <si>
    <t>4 раза в месяц</t>
  </si>
  <si>
    <r>
      <t>нижние три этажа -</t>
    </r>
    <r>
      <rPr>
        <b/>
        <sz val="11"/>
        <color rgb="FF000000"/>
        <rFont val="Times New Roman"/>
        <family val="1"/>
        <charset val="204"/>
      </rPr>
      <t xml:space="preserve"> 6 раз в неделю</t>
    </r>
    <r>
      <rPr>
        <sz val="11"/>
        <color rgb="FF000000"/>
        <rFont val="Times New Roman"/>
        <family val="1"/>
        <charset val="204"/>
      </rPr>
      <t>, выше третьего этажа -</t>
    </r>
    <r>
      <rPr>
        <b/>
        <sz val="11"/>
        <color rgb="FF000000"/>
        <rFont val="Times New Roman"/>
        <family val="1"/>
        <charset val="204"/>
      </rPr>
      <t xml:space="preserve"> 5 раз в неделю</t>
    </r>
  </si>
  <si>
    <t>дератизация - 1 раз в квартал, дезинсекция - 3 раза в год</t>
  </si>
  <si>
    <t>Перечень работ и услуг по содержанию и обслуживанию общего имущества МКД по адресу: ул. Спортивная, 9/2</t>
  </si>
  <si>
    <t>11 765,10 м2</t>
  </si>
  <si>
    <t xml:space="preserve">Общая площадь жилых помещений </t>
  </si>
  <si>
    <t>11765,10 м2</t>
  </si>
  <si>
    <r>
      <t xml:space="preserve">нижние три этажа - 5 раз в неделю, выше третьего </t>
    </r>
    <r>
      <rPr>
        <b/>
        <sz val="11"/>
        <color rgb="FF000000"/>
        <rFont val="Times New Roman"/>
        <family val="1"/>
        <charset val="204"/>
      </rPr>
      <t>этажа - 3 раза в неделю</t>
    </r>
  </si>
  <si>
    <r>
      <t xml:space="preserve">нижние три этажа - 5 раз в неделю, выше третьего этажа - </t>
    </r>
    <r>
      <rPr>
        <b/>
        <sz val="11"/>
        <color rgb="FF000000"/>
        <rFont val="Times New Roman"/>
        <family val="1"/>
        <charset val="204"/>
      </rPr>
      <t>3 раза в неделю</t>
    </r>
  </si>
  <si>
    <t>Перечень работ и услуг по содержанию и обслуживанию общего имущества МКД по адресу: ул. Спортивная, 9</t>
  </si>
  <si>
    <t>4639,20 м2</t>
  </si>
  <si>
    <t>Руководитель финансово-экономического отдела</t>
  </si>
  <si>
    <t>__________________/И.А.Шевцова/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</si>
</sst>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/>
    <xf numFmtId="0" fontId="1" fillId="0" borderId="8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9" xfId="0" applyFont="1" applyBorder="1"/>
    <xf numFmtId="49" fontId="4" fillId="0" borderId="8" xfId="0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9" xfId="0" applyFont="1" applyBorder="1" applyAlignment="1"/>
    <xf numFmtId="49" fontId="4" fillId="0" borderId="8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9" xfId="0" applyFont="1" applyBorder="1"/>
    <xf numFmtId="49" fontId="1" fillId="0" borderId="8" xfId="0" applyNumberFormat="1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9" xfId="0" applyNumberFormat="1" applyFont="1" applyBorder="1"/>
    <xf numFmtId="0" fontId="4" fillId="0" borderId="10" xfId="0" applyFont="1" applyBorder="1"/>
    <xf numFmtId="0" fontId="1" fillId="0" borderId="11" xfId="0" applyFont="1" applyFill="1" applyBorder="1" applyAlignment="1">
      <alignment wrapText="1"/>
    </xf>
    <xf numFmtId="2" fontId="1" fillId="0" borderId="12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1" xfId="0" applyFont="1" applyBorder="1"/>
    <xf numFmtId="0" fontId="1" fillId="0" borderId="1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4" fontId="1" fillId="0" borderId="9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 readingOrder="1"/>
    </xf>
    <xf numFmtId="0" fontId="11" fillId="0" borderId="16" xfId="0" applyFont="1" applyBorder="1" applyAlignment="1">
      <alignment horizontal="center" vertical="center" wrapText="1" readingOrder="1"/>
    </xf>
    <xf numFmtId="0" fontId="13" fillId="0" borderId="16" xfId="0" applyFont="1" applyBorder="1" applyAlignment="1">
      <alignment horizontal="center" vertical="center" wrapText="1" readingOrder="1"/>
    </xf>
    <xf numFmtId="4" fontId="12" fillId="0" borderId="16" xfId="0" applyNumberFormat="1" applyFont="1" applyBorder="1" applyAlignment="1">
      <alignment horizontal="center" vertical="center" wrapText="1" readingOrder="1"/>
    </xf>
    <xf numFmtId="0" fontId="10" fillId="0" borderId="16" xfId="0" applyFont="1" applyBorder="1" applyAlignment="1">
      <alignment horizontal="center" vertical="center" wrapText="1" readingOrder="1"/>
    </xf>
    <xf numFmtId="0" fontId="14" fillId="0" borderId="16" xfId="0" applyFont="1" applyBorder="1" applyAlignment="1">
      <alignment horizontal="center" vertical="center" wrapText="1" readingOrder="1"/>
    </xf>
    <xf numFmtId="0" fontId="15" fillId="0" borderId="16" xfId="0" applyFont="1" applyBorder="1" applyAlignment="1">
      <alignment horizontal="center" vertical="center" wrapText="1" readingOrder="1"/>
    </xf>
    <xf numFmtId="0" fontId="16" fillId="0" borderId="16" xfId="0" applyFont="1" applyBorder="1" applyAlignment="1">
      <alignment horizontal="center" vertical="center" wrapText="1" readingOrder="1"/>
    </xf>
    <xf numFmtId="0" fontId="11" fillId="2" borderId="16" xfId="0" applyFont="1" applyFill="1" applyBorder="1" applyAlignment="1">
      <alignment horizontal="center" vertical="center" wrapText="1" readingOrder="1"/>
    </xf>
    <xf numFmtId="0" fontId="12" fillId="0" borderId="16" xfId="0" applyFont="1" applyBorder="1" applyAlignment="1">
      <alignment vertical="center" wrapText="1" readingOrder="1"/>
    </xf>
    <xf numFmtId="0" fontId="17" fillId="0" borderId="16" xfId="0" applyFont="1" applyBorder="1" applyAlignment="1">
      <alignment horizontal="center" vertical="center" wrapText="1" readingOrder="1"/>
    </xf>
    <xf numFmtId="0" fontId="10" fillId="0" borderId="16" xfId="0" applyFont="1" applyBorder="1" applyAlignment="1">
      <alignment vertical="center" wrapText="1" readingOrder="1"/>
    </xf>
    <xf numFmtId="4" fontId="17" fillId="0" borderId="16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1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17" xfId="0" applyFont="1" applyBorder="1" applyAlignment="1">
      <alignment horizontal="center" vertical="center" wrapText="1" readingOrder="1"/>
    </xf>
    <xf numFmtId="0" fontId="17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12" fillId="0" borderId="17" xfId="0" applyFont="1" applyBorder="1" applyAlignment="1">
      <alignment horizontal="center" vertical="center" wrapText="1" readingOrder="1"/>
    </xf>
    <xf numFmtId="0" fontId="12" fillId="0" borderId="19" xfId="0" applyFont="1" applyBorder="1" applyAlignment="1">
      <alignment horizontal="center" vertical="center" wrapText="1" readingOrder="1"/>
    </xf>
    <xf numFmtId="0" fontId="12" fillId="0" borderId="18" xfId="0" applyFont="1" applyBorder="1" applyAlignment="1">
      <alignment horizontal="center" vertical="center" wrapText="1" readingOrder="1"/>
    </xf>
    <xf numFmtId="0" fontId="11" fillId="0" borderId="17" xfId="0" applyFont="1" applyBorder="1" applyAlignment="1">
      <alignment horizontal="center" vertical="center" wrapText="1" readingOrder="1"/>
    </xf>
    <xf numFmtId="0" fontId="11" fillId="0" borderId="19" xfId="0" applyFont="1" applyBorder="1" applyAlignment="1">
      <alignment horizontal="center" vertical="center" wrapText="1" readingOrder="1"/>
    </xf>
    <xf numFmtId="4" fontId="11" fillId="0" borderId="17" xfId="0" applyNumberFormat="1" applyFont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I17" sqref="I17"/>
    </sheetView>
  </sheetViews>
  <sheetFormatPr defaultRowHeight="15"/>
  <cols>
    <col min="1" max="1" width="5.7109375" customWidth="1"/>
    <col min="2" max="2" width="20" customWidth="1"/>
    <col min="3" max="3" width="10.42578125" customWidth="1"/>
    <col min="5" max="5" width="4" customWidth="1"/>
    <col min="6" max="6" width="10.5703125" customWidth="1"/>
    <col min="7" max="7" width="10.7109375" customWidth="1"/>
    <col min="8" max="8" width="10.28515625" customWidth="1"/>
    <col min="9" max="9" width="13.5703125" customWidth="1"/>
  </cols>
  <sheetData>
    <row r="1" spans="1:10">
      <c r="E1" s="2"/>
      <c r="F1" s="47" t="s">
        <v>1</v>
      </c>
      <c r="G1" s="47"/>
      <c r="H1" s="47"/>
      <c r="I1" s="47"/>
      <c r="J1" s="47"/>
    </row>
    <row r="2" spans="1:10">
      <c r="E2" s="2"/>
      <c r="F2" s="47" t="s">
        <v>2</v>
      </c>
      <c r="G2" s="47"/>
      <c r="H2" s="47"/>
      <c r="I2" s="47"/>
      <c r="J2" s="47"/>
    </row>
    <row r="3" spans="1:10">
      <c r="E3" s="2"/>
      <c r="F3" s="3"/>
      <c r="G3" s="3"/>
      <c r="H3" s="3"/>
      <c r="I3" s="3"/>
      <c r="J3" s="3"/>
    </row>
    <row r="4" spans="1:10">
      <c r="E4" s="2"/>
      <c r="F4" s="47" t="s">
        <v>3</v>
      </c>
      <c r="G4" s="47"/>
      <c r="H4" s="47"/>
      <c r="I4" s="47"/>
      <c r="J4" s="47"/>
    </row>
    <row r="6" spans="1:10" ht="15.75">
      <c r="A6" s="55" t="s">
        <v>0</v>
      </c>
      <c r="B6" s="55"/>
      <c r="C6" s="55"/>
      <c r="D6" s="55"/>
      <c r="E6" s="55"/>
      <c r="F6" s="55"/>
      <c r="G6" s="55"/>
      <c r="H6" s="55"/>
      <c r="I6" s="55"/>
    </row>
    <row r="7" spans="1:10" ht="15.75">
      <c r="A7" s="55" t="s">
        <v>99</v>
      </c>
      <c r="B7" s="55"/>
      <c r="C7" s="55"/>
      <c r="D7" s="55"/>
      <c r="E7" s="55"/>
      <c r="F7" s="55"/>
      <c r="G7" s="55"/>
      <c r="H7" s="55"/>
      <c r="I7" s="55"/>
    </row>
    <row r="8" spans="1:10" ht="16.5" thickBot="1">
      <c r="A8" s="1"/>
      <c r="B8" s="1"/>
      <c r="C8" s="55" t="s">
        <v>101</v>
      </c>
      <c r="D8" s="55"/>
      <c r="E8" s="55"/>
      <c r="F8" s="55"/>
      <c r="G8" s="55"/>
      <c r="H8" s="1"/>
      <c r="I8" s="1"/>
    </row>
    <row r="9" spans="1:10" ht="15.75">
      <c r="A9" s="49" t="s">
        <v>6</v>
      </c>
      <c r="B9" s="50"/>
      <c r="C9" s="57" t="s">
        <v>100</v>
      </c>
      <c r="D9" s="57"/>
      <c r="E9" s="57"/>
      <c r="F9" s="57"/>
      <c r="G9" s="57"/>
      <c r="H9" s="57"/>
      <c r="I9" s="58"/>
    </row>
    <row r="10" spans="1:10" ht="15.75">
      <c r="A10" s="51" t="s">
        <v>7</v>
      </c>
      <c r="B10" s="52"/>
      <c r="C10" s="59">
        <v>7</v>
      </c>
      <c r="D10" s="59"/>
      <c r="E10" s="59"/>
      <c r="F10" s="59"/>
      <c r="G10" s="59"/>
      <c r="H10" s="59"/>
      <c r="I10" s="60"/>
    </row>
    <row r="11" spans="1:10" ht="15.75" customHeight="1" thickBot="1">
      <c r="A11" s="53" t="s">
        <v>8</v>
      </c>
      <c r="B11" s="54"/>
      <c r="C11" s="61">
        <v>16462.099999999999</v>
      </c>
      <c r="D11" s="61"/>
      <c r="E11" s="61"/>
      <c r="F11" s="61"/>
      <c r="G11" s="61"/>
      <c r="H11" s="61"/>
      <c r="I11" s="62"/>
    </row>
    <row r="12" spans="1:10">
      <c r="A12" s="63" t="s">
        <v>0</v>
      </c>
      <c r="B12" s="64"/>
      <c r="C12" s="64" t="s">
        <v>9</v>
      </c>
      <c r="D12" s="64"/>
      <c r="E12" s="64"/>
      <c r="F12" s="64"/>
      <c r="G12" s="64"/>
      <c r="H12" s="67" t="s">
        <v>10</v>
      </c>
      <c r="I12" s="69" t="s">
        <v>11</v>
      </c>
    </row>
    <row r="13" spans="1:10">
      <c r="A13" s="65"/>
      <c r="B13" s="66"/>
      <c r="C13" s="66"/>
      <c r="D13" s="66"/>
      <c r="E13" s="66"/>
      <c r="F13" s="66"/>
      <c r="G13" s="66"/>
      <c r="H13" s="68"/>
      <c r="I13" s="70"/>
    </row>
    <row r="14" spans="1:10">
      <c r="A14" s="65"/>
      <c r="B14" s="66"/>
      <c r="C14" s="66"/>
      <c r="D14" s="66"/>
      <c r="E14" s="66"/>
      <c r="F14" s="66"/>
      <c r="G14" s="66"/>
      <c r="H14" s="68"/>
      <c r="I14" s="70"/>
    </row>
    <row r="15" spans="1:10" ht="22.5" customHeight="1">
      <c r="A15" s="65"/>
      <c r="B15" s="66"/>
      <c r="C15" s="66"/>
      <c r="D15" s="66"/>
      <c r="E15" s="66"/>
      <c r="F15" s="66"/>
      <c r="G15" s="66"/>
      <c r="H15" s="68"/>
      <c r="I15" s="70"/>
    </row>
    <row r="16" spans="1:10" ht="18.75">
      <c r="A16" s="5"/>
      <c r="B16" s="72" t="s">
        <v>5</v>
      </c>
      <c r="C16" s="72"/>
      <c r="D16" s="72"/>
      <c r="E16" s="72"/>
      <c r="F16" s="72"/>
      <c r="G16" s="72"/>
      <c r="H16" s="72"/>
      <c r="I16" s="73"/>
    </row>
    <row r="17" spans="1:9" ht="183.75" customHeight="1">
      <c r="A17" s="6">
        <v>1</v>
      </c>
      <c r="B17" s="4" t="s">
        <v>4</v>
      </c>
      <c r="C17" s="48" t="s">
        <v>68</v>
      </c>
      <c r="D17" s="48"/>
      <c r="E17" s="48"/>
      <c r="F17" s="48"/>
      <c r="G17" s="48"/>
      <c r="H17" s="7">
        <f>I17*C11*12</f>
        <v>948216.95999999985</v>
      </c>
      <c r="I17" s="30">
        <v>4.8</v>
      </c>
    </row>
    <row r="18" spans="1:9" ht="72">
      <c r="A18" s="6">
        <v>2</v>
      </c>
      <c r="B18" s="8" t="s">
        <v>12</v>
      </c>
      <c r="C18" s="74" t="s">
        <v>13</v>
      </c>
      <c r="D18" s="74"/>
      <c r="E18" s="74"/>
      <c r="F18" s="74"/>
      <c r="G18" s="74"/>
      <c r="H18" s="9">
        <f>I18*C11*12</f>
        <v>0</v>
      </c>
      <c r="I18" s="10"/>
    </row>
    <row r="19" spans="1:9">
      <c r="A19" s="5">
        <v>2</v>
      </c>
      <c r="B19" s="71" t="s">
        <v>14</v>
      </c>
      <c r="C19" s="71"/>
      <c r="D19" s="71"/>
      <c r="E19" s="71"/>
      <c r="F19" s="71"/>
      <c r="G19" s="71"/>
      <c r="H19" s="71"/>
      <c r="I19" s="75"/>
    </row>
    <row r="20" spans="1:9">
      <c r="A20" s="11" t="s">
        <v>69</v>
      </c>
      <c r="B20" s="71" t="s">
        <v>16</v>
      </c>
      <c r="C20" s="71"/>
      <c r="D20" s="71"/>
      <c r="E20" s="71"/>
      <c r="F20" s="71"/>
      <c r="G20" s="71"/>
      <c r="H20" s="12">
        <f>I20*7148.4*12</f>
        <v>127813.39199999999</v>
      </c>
      <c r="I20" s="13">
        <v>1.49</v>
      </c>
    </row>
    <row r="21" spans="1:9" ht="45">
      <c r="A21" s="14" t="s">
        <v>70</v>
      </c>
      <c r="B21" s="15" t="s">
        <v>78</v>
      </c>
      <c r="C21" s="76" t="s">
        <v>79</v>
      </c>
      <c r="D21" s="77"/>
      <c r="E21" s="77"/>
      <c r="F21" s="77"/>
      <c r="G21" s="78"/>
      <c r="H21" s="16">
        <f>I21*7148.4*12</f>
        <v>36027.935999999994</v>
      </c>
      <c r="I21" s="17">
        <v>0.42</v>
      </c>
    </row>
    <row r="22" spans="1:9" ht="45">
      <c r="A22" s="14" t="s">
        <v>71</v>
      </c>
      <c r="B22" s="15" t="s">
        <v>77</v>
      </c>
      <c r="C22" s="56" t="s">
        <v>80</v>
      </c>
      <c r="D22" s="56"/>
      <c r="E22" s="56"/>
      <c r="F22" s="56"/>
      <c r="G22" s="56"/>
      <c r="H22" s="16">
        <f>I22*7148.4*12</f>
        <v>42032.591999999997</v>
      </c>
      <c r="I22" s="17">
        <v>0.49</v>
      </c>
    </row>
    <row r="23" spans="1:9" ht="32.25" customHeight="1">
      <c r="A23" s="14" t="s">
        <v>72</v>
      </c>
      <c r="B23" s="15" t="s">
        <v>18</v>
      </c>
      <c r="C23" s="56" t="s">
        <v>19</v>
      </c>
      <c r="D23" s="56"/>
      <c r="E23" s="56"/>
      <c r="F23" s="56"/>
      <c r="G23" s="56"/>
      <c r="H23" s="16">
        <f>I23*7148.4*12</f>
        <v>12009.312000000002</v>
      </c>
      <c r="I23" s="17">
        <v>0.14000000000000001</v>
      </c>
    </row>
    <row r="24" spans="1:9" ht="90">
      <c r="A24" s="14" t="s">
        <v>73</v>
      </c>
      <c r="B24" s="15" t="s">
        <v>81</v>
      </c>
      <c r="C24" s="76" t="s">
        <v>82</v>
      </c>
      <c r="D24" s="77"/>
      <c r="E24" s="77"/>
      <c r="F24" s="77"/>
      <c r="G24" s="78"/>
      <c r="H24" s="16">
        <f>I24*7148.4*12</f>
        <v>38601.360000000001</v>
      </c>
      <c r="I24" s="17">
        <v>0.45</v>
      </c>
    </row>
    <row r="25" spans="1:9" ht="30" hidden="1">
      <c r="A25" s="14" t="s">
        <v>74</v>
      </c>
      <c r="B25" s="15" t="s">
        <v>20</v>
      </c>
      <c r="C25" s="79" t="s">
        <v>21</v>
      </c>
      <c r="D25" s="79"/>
      <c r="E25" s="79"/>
      <c r="F25" s="79"/>
      <c r="G25" s="79"/>
      <c r="H25" s="16"/>
      <c r="I25" s="17"/>
    </row>
    <row r="26" spans="1:9" ht="75" hidden="1">
      <c r="A26" s="14" t="s">
        <v>75</v>
      </c>
      <c r="B26" s="15" t="s">
        <v>62</v>
      </c>
      <c r="C26" s="79" t="s">
        <v>22</v>
      </c>
      <c r="D26" s="79"/>
      <c r="E26" s="79"/>
      <c r="F26" s="79"/>
      <c r="G26" s="79"/>
      <c r="H26" s="16"/>
      <c r="I26" s="17"/>
    </row>
    <row r="27" spans="1:9" ht="75" hidden="1">
      <c r="A27" s="14" t="s">
        <v>76</v>
      </c>
      <c r="B27" s="15" t="s">
        <v>23</v>
      </c>
      <c r="C27" s="79" t="s">
        <v>24</v>
      </c>
      <c r="D27" s="79"/>
      <c r="E27" s="79"/>
      <c r="F27" s="79"/>
      <c r="G27" s="79"/>
      <c r="H27" s="16"/>
      <c r="I27" s="17"/>
    </row>
    <row r="28" spans="1:9" ht="27.75" customHeight="1">
      <c r="A28" s="6">
        <v>3</v>
      </c>
      <c r="B28" s="80" t="s">
        <v>25</v>
      </c>
      <c r="C28" s="80"/>
      <c r="D28" s="80"/>
      <c r="E28" s="80"/>
      <c r="F28" s="80"/>
      <c r="G28" s="80"/>
      <c r="H28" s="9">
        <f t="shared" ref="H28:H46" si="0">I28*7148.4*12</f>
        <v>168130.36799999999</v>
      </c>
      <c r="I28" s="10">
        <v>1.96</v>
      </c>
    </row>
    <row r="29" spans="1:9">
      <c r="A29" s="18" t="s">
        <v>15</v>
      </c>
      <c r="B29" s="19" t="s">
        <v>28</v>
      </c>
      <c r="C29" s="71"/>
      <c r="D29" s="71"/>
      <c r="E29" s="71"/>
      <c r="F29" s="71"/>
      <c r="G29" s="71"/>
      <c r="H29" s="9">
        <f t="shared" si="0"/>
        <v>126955.58400000002</v>
      </c>
      <c r="I29" s="10">
        <f>I30+I31+I32+I33</f>
        <v>1.4800000000000002</v>
      </c>
    </row>
    <row r="30" spans="1:9" ht="46.5" customHeight="1">
      <c r="A30" s="14" t="s">
        <v>83</v>
      </c>
      <c r="B30" s="31" t="s">
        <v>91</v>
      </c>
      <c r="C30" s="81" t="s">
        <v>93</v>
      </c>
      <c r="D30" s="82"/>
      <c r="E30" s="82"/>
      <c r="F30" s="82"/>
      <c r="G30" s="83"/>
      <c r="H30" s="16">
        <f t="shared" si="0"/>
        <v>89212.032000000007</v>
      </c>
      <c r="I30" s="17">
        <v>1.04</v>
      </c>
    </row>
    <row r="31" spans="1:9" ht="30">
      <c r="A31" s="14" t="s">
        <v>84</v>
      </c>
      <c r="B31" s="15" t="s">
        <v>92</v>
      </c>
      <c r="C31" s="84" t="s">
        <v>63</v>
      </c>
      <c r="D31" s="84"/>
      <c r="E31" s="84"/>
      <c r="F31" s="84"/>
      <c r="G31" s="84"/>
      <c r="H31" s="16">
        <f t="shared" si="0"/>
        <v>18013.967999999997</v>
      </c>
      <c r="I31" s="17">
        <v>0.21</v>
      </c>
    </row>
    <row r="32" spans="1:9" ht="45">
      <c r="A32" s="14" t="s">
        <v>85</v>
      </c>
      <c r="B32" s="15" t="s">
        <v>94</v>
      </c>
      <c r="C32" s="81" t="s">
        <v>95</v>
      </c>
      <c r="D32" s="82"/>
      <c r="E32" s="82"/>
      <c r="F32" s="82"/>
      <c r="G32" s="83"/>
      <c r="H32" s="16">
        <f t="shared" si="0"/>
        <v>10293.695999999998</v>
      </c>
      <c r="I32" s="17">
        <v>0.12</v>
      </c>
    </row>
    <row r="33" spans="1:9" ht="45">
      <c r="A33" s="14" t="s">
        <v>86</v>
      </c>
      <c r="B33" s="15" t="s">
        <v>31</v>
      </c>
      <c r="C33" s="79" t="s">
        <v>64</v>
      </c>
      <c r="D33" s="79"/>
      <c r="E33" s="79"/>
      <c r="F33" s="79"/>
      <c r="G33" s="79"/>
      <c r="H33" s="16">
        <f t="shared" si="0"/>
        <v>9435.887999999999</v>
      </c>
      <c r="I33" s="17">
        <v>0.11</v>
      </c>
    </row>
    <row r="34" spans="1:9">
      <c r="A34" s="18" t="s">
        <v>26</v>
      </c>
      <c r="B34" s="20" t="s">
        <v>32</v>
      </c>
      <c r="C34" s="71"/>
      <c r="D34" s="71"/>
      <c r="E34" s="71"/>
      <c r="F34" s="71"/>
      <c r="G34" s="71"/>
      <c r="H34" s="9">
        <f t="shared" si="0"/>
        <v>181855.296</v>
      </c>
      <c r="I34" s="10">
        <f>I35+I36+I37+I38</f>
        <v>2.12</v>
      </c>
    </row>
    <row r="35" spans="1:9" ht="60">
      <c r="A35" s="14" t="s">
        <v>87</v>
      </c>
      <c r="B35" s="15" t="s">
        <v>33</v>
      </c>
      <c r="C35" s="79" t="s">
        <v>17</v>
      </c>
      <c r="D35" s="79"/>
      <c r="E35" s="79"/>
      <c r="F35" s="79"/>
      <c r="G35" s="79"/>
      <c r="H35" s="16">
        <f t="shared" si="0"/>
        <v>60904.367999999995</v>
      </c>
      <c r="I35" s="17">
        <v>0.71</v>
      </c>
    </row>
    <row r="36" spans="1:9" ht="45">
      <c r="A36" s="14" t="s">
        <v>88</v>
      </c>
      <c r="B36" s="15" t="s">
        <v>30</v>
      </c>
      <c r="C36" s="79" t="s">
        <v>17</v>
      </c>
      <c r="D36" s="79"/>
      <c r="E36" s="79"/>
      <c r="F36" s="79"/>
      <c r="G36" s="79"/>
      <c r="H36" s="16">
        <f t="shared" si="0"/>
        <v>24018.624000000003</v>
      </c>
      <c r="I36" s="17">
        <v>0.28000000000000003</v>
      </c>
    </row>
    <row r="37" spans="1:9" ht="45">
      <c r="A37" s="14" t="s">
        <v>89</v>
      </c>
      <c r="B37" s="15" t="s">
        <v>94</v>
      </c>
      <c r="C37" s="79" t="s">
        <v>63</v>
      </c>
      <c r="D37" s="79"/>
      <c r="E37" s="79"/>
      <c r="F37" s="79"/>
      <c r="G37" s="79"/>
      <c r="H37" s="16">
        <f t="shared" si="0"/>
        <v>10293.695999999998</v>
      </c>
      <c r="I37" s="17">
        <v>0.12</v>
      </c>
    </row>
    <row r="38" spans="1:9" ht="45">
      <c r="A38" s="14" t="s">
        <v>90</v>
      </c>
      <c r="B38" s="15" t="s">
        <v>34</v>
      </c>
      <c r="C38" s="79" t="s">
        <v>29</v>
      </c>
      <c r="D38" s="79"/>
      <c r="E38" s="79"/>
      <c r="F38" s="79"/>
      <c r="G38" s="79"/>
      <c r="H38" s="16">
        <f t="shared" si="0"/>
        <v>86638.608000000007</v>
      </c>
      <c r="I38" s="17">
        <v>1.01</v>
      </c>
    </row>
    <row r="39" spans="1:9" ht="30" customHeight="1">
      <c r="A39" s="18" t="s">
        <v>96</v>
      </c>
      <c r="B39" s="85" t="s">
        <v>37</v>
      </c>
      <c r="C39" s="85"/>
      <c r="D39" s="85"/>
      <c r="E39" s="85"/>
      <c r="F39" s="85"/>
      <c r="G39" s="85"/>
      <c r="H39" s="9">
        <f t="shared" si="0"/>
        <v>131244.62400000001</v>
      </c>
      <c r="I39" s="10">
        <v>1.53</v>
      </c>
    </row>
    <row r="40" spans="1:9" ht="30">
      <c r="A40" s="14" t="s">
        <v>27</v>
      </c>
      <c r="B40" s="15" t="s">
        <v>38</v>
      </c>
      <c r="C40" s="79" t="s">
        <v>65</v>
      </c>
      <c r="D40" s="79"/>
      <c r="E40" s="79"/>
      <c r="F40" s="79"/>
      <c r="G40" s="79"/>
      <c r="H40" s="16">
        <f t="shared" si="0"/>
        <v>129529.00799999999</v>
      </c>
      <c r="I40" s="17">
        <v>1.51</v>
      </c>
    </row>
    <row r="41" spans="1:9" ht="30">
      <c r="A41" s="14" t="s">
        <v>35</v>
      </c>
      <c r="B41" s="15" t="s">
        <v>39</v>
      </c>
      <c r="C41" s="79" t="s">
        <v>66</v>
      </c>
      <c r="D41" s="79"/>
      <c r="E41" s="79"/>
      <c r="F41" s="79"/>
      <c r="G41" s="79"/>
      <c r="H41" s="16">
        <f t="shared" si="0"/>
        <v>20587.391999999996</v>
      </c>
      <c r="I41" s="17">
        <v>0.24</v>
      </c>
    </row>
    <row r="42" spans="1:9" ht="45" customHeight="1">
      <c r="A42" s="18" t="s">
        <v>36</v>
      </c>
      <c r="B42" s="21" t="s">
        <v>41</v>
      </c>
      <c r="C42" s="80" t="s">
        <v>67</v>
      </c>
      <c r="D42" s="80"/>
      <c r="E42" s="80"/>
      <c r="F42" s="80"/>
      <c r="G42" s="80"/>
      <c r="H42" s="9">
        <f t="shared" si="0"/>
        <v>108941.61599999998</v>
      </c>
      <c r="I42" s="10">
        <v>1.27</v>
      </c>
    </row>
    <row r="43" spans="1:9" ht="30" customHeight="1">
      <c r="A43" s="18" t="s">
        <v>40</v>
      </c>
      <c r="B43" s="21" t="s">
        <v>44</v>
      </c>
      <c r="C43" s="80" t="s">
        <v>45</v>
      </c>
      <c r="D43" s="80"/>
      <c r="E43" s="80"/>
      <c r="F43" s="80"/>
      <c r="G43" s="80"/>
      <c r="H43" s="9">
        <f t="shared" si="0"/>
        <v>7720.2719999999999</v>
      </c>
      <c r="I43" s="10">
        <v>0.09</v>
      </c>
    </row>
    <row r="44" spans="1:9" ht="86.25">
      <c r="A44" s="18" t="s">
        <v>43</v>
      </c>
      <c r="B44" s="21" t="s">
        <v>47</v>
      </c>
      <c r="C44" s="80" t="s">
        <v>48</v>
      </c>
      <c r="D44" s="80"/>
      <c r="E44" s="80"/>
      <c r="F44" s="80"/>
      <c r="G44" s="80"/>
      <c r="H44" s="9">
        <f t="shared" si="0"/>
        <v>136391.47200000001</v>
      </c>
      <c r="I44" s="10">
        <v>1.59</v>
      </c>
    </row>
    <row r="45" spans="1:9" ht="43.5">
      <c r="A45" s="18" t="s">
        <v>46</v>
      </c>
      <c r="B45" s="21" t="s">
        <v>50</v>
      </c>
      <c r="C45" s="80" t="s">
        <v>42</v>
      </c>
      <c r="D45" s="80"/>
      <c r="E45" s="80"/>
      <c r="F45" s="80"/>
      <c r="G45" s="80"/>
      <c r="H45" s="9">
        <f t="shared" si="0"/>
        <v>249622.12800000003</v>
      </c>
      <c r="I45" s="10">
        <v>2.91</v>
      </c>
    </row>
    <row r="46" spans="1:9" hidden="1">
      <c r="A46" s="18" t="s">
        <v>49</v>
      </c>
      <c r="B46" s="21" t="s">
        <v>97</v>
      </c>
      <c r="C46" s="71" t="s">
        <v>98</v>
      </c>
      <c r="D46" s="71"/>
      <c r="E46" s="71"/>
      <c r="F46" s="71"/>
      <c r="G46" s="71"/>
      <c r="H46" s="9">
        <f t="shared" si="0"/>
        <v>0</v>
      </c>
      <c r="I46" s="10"/>
    </row>
    <row r="47" spans="1:9" ht="43.5" hidden="1">
      <c r="A47" s="18" t="s">
        <v>52</v>
      </c>
      <c r="B47" s="21" t="s">
        <v>53</v>
      </c>
      <c r="C47" s="71" t="s">
        <v>54</v>
      </c>
      <c r="D47" s="71"/>
      <c r="E47" s="71"/>
      <c r="F47" s="71"/>
      <c r="G47" s="71"/>
      <c r="H47" s="9">
        <f t="shared" ref="H47" si="1">I47*9533.6*12</f>
        <v>0</v>
      </c>
      <c r="I47" s="10"/>
    </row>
    <row r="48" spans="1:9" ht="72">
      <c r="A48" s="18"/>
      <c r="B48" s="21" t="s">
        <v>55</v>
      </c>
      <c r="C48" s="86"/>
      <c r="D48" s="87"/>
      <c r="E48" s="87"/>
      <c r="F48" s="87"/>
      <c r="G48" s="88"/>
      <c r="H48" s="9">
        <f>I48*7148.4*12</f>
        <v>1341611.7119999998</v>
      </c>
      <c r="I48" s="22">
        <f>I46+I45+I44+I43+I42+I39+I28+I20+I17</f>
        <v>15.64</v>
      </c>
    </row>
    <row r="49" spans="1:9" ht="300" customHeight="1">
      <c r="A49" s="32" t="s">
        <v>51</v>
      </c>
      <c r="B49" s="26" t="s">
        <v>56</v>
      </c>
      <c r="C49" s="84" t="s">
        <v>57</v>
      </c>
      <c r="D49" s="84"/>
      <c r="E49" s="84"/>
      <c r="F49" s="84"/>
      <c r="G49" s="84"/>
      <c r="H49" s="28">
        <f>I49*7148.4*12</f>
        <v>197295.84</v>
      </c>
      <c r="I49" s="29">
        <v>2.2999999999999998</v>
      </c>
    </row>
    <row r="50" spans="1:9" ht="115.5" thickBot="1">
      <c r="A50" s="23"/>
      <c r="B50" s="24" t="s">
        <v>58</v>
      </c>
      <c r="C50" s="89"/>
      <c r="D50" s="89"/>
      <c r="E50" s="89"/>
      <c r="F50" s="89"/>
      <c r="G50" s="89"/>
      <c r="H50" s="27">
        <f>I50*7148.4*12</f>
        <v>1538907.5520000001</v>
      </c>
      <c r="I50" s="25">
        <f>I49+I48</f>
        <v>17.940000000000001</v>
      </c>
    </row>
    <row r="52" spans="1:9">
      <c r="A52" s="2" t="s">
        <v>59</v>
      </c>
      <c r="B52" s="2"/>
      <c r="C52" s="2"/>
      <c r="D52" s="2"/>
      <c r="E52" s="2"/>
      <c r="F52" s="2"/>
      <c r="G52" s="2"/>
      <c r="H52" s="2"/>
      <c r="I52" s="2"/>
    </row>
    <row r="53" spans="1:9">
      <c r="A53" s="2" t="s">
        <v>60</v>
      </c>
      <c r="B53" s="2"/>
      <c r="C53" s="2"/>
      <c r="D53" s="2"/>
      <c r="E53" s="2"/>
      <c r="F53" s="90" t="s">
        <v>61</v>
      </c>
      <c r="G53" s="90"/>
      <c r="H53" s="90"/>
      <c r="I53" s="90"/>
    </row>
  </sheetData>
  <mergeCells count="52">
    <mergeCell ref="C48:G48"/>
    <mergeCell ref="C49:G49"/>
    <mergeCell ref="C50:G50"/>
    <mergeCell ref="F53:I53"/>
    <mergeCell ref="C43:G43"/>
    <mergeCell ref="C44:G44"/>
    <mergeCell ref="C45:G45"/>
    <mergeCell ref="C46:G46"/>
    <mergeCell ref="C47:G47"/>
    <mergeCell ref="C40:G40"/>
    <mergeCell ref="B39:G39"/>
    <mergeCell ref="C41:G41"/>
    <mergeCell ref="C42:G42"/>
    <mergeCell ref="C34:G34"/>
    <mergeCell ref="C35:G35"/>
    <mergeCell ref="C36:G36"/>
    <mergeCell ref="C37:G37"/>
    <mergeCell ref="C38:G38"/>
    <mergeCell ref="C33:G33"/>
    <mergeCell ref="C29:G29"/>
    <mergeCell ref="C23:G23"/>
    <mergeCell ref="C24:G24"/>
    <mergeCell ref="C25:G25"/>
    <mergeCell ref="C26:G26"/>
    <mergeCell ref="C27:G27"/>
    <mergeCell ref="B28:G28"/>
    <mergeCell ref="C30:G30"/>
    <mergeCell ref="C31:G31"/>
    <mergeCell ref="C32:G32"/>
    <mergeCell ref="C22:G22"/>
    <mergeCell ref="C9:I9"/>
    <mergeCell ref="C10:I10"/>
    <mergeCell ref="C11:I11"/>
    <mergeCell ref="A12:B15"/>
    <mergeCell ref="C12:G15"/>
    <mergeCell ref="H12:H15"/>
    <mergeCell ref="I12:I15"/>
    <mergeCell ref="B20:G20"/>
    <mergeCell ref="B16:I16"/>
    <mergeCell ref="C18:G18"/>
    <mergeCell ref="B19:I19"/>
    <mergeCell ref="C21:G21"/>
    <mergeCell ref="F1:J1"/>
    <mergeCell ref="F4:J4"/>
    <mergeCell ref="C17:G17"/>
    <mergeCell ref="A9:B9"/>
    <mergeCell ref="A10:B10"/>
    <mergeCell ref="A11:B11"/>
    <mergeCell ref="A6:I6"/>
    <mergeCell ref="A7:I7"/>
    <mergeCell ref="C8:G8"/>
    <mergeCell ref="F2:J2"/>
  </mergeCells>
  <pageMargins left="0.23622047244094491" right="0.23622047244094491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A6" sqref="A6:E6"/>
    </sheetView>
  </sheetViews>
  <sheetFormatPr defaultRowHeight="15"/>
  <cols>
    <col min="1" max="1" width="5.7109375" customWidth="1"/>
    <col min="2" max="2" width="22" customWidth="1"/>
    <col min="3" max="3" width="22.85546875" customWidth="1"/>
    <col min="4" max="4" width="17.7109375" customWidth="1"/>
    <col min="5" max="5" width="23.42578125" customWidth="1"/>
  </cols>
  <sheetData>
    <row r="1" spans="1:8">
      <c r="D1" s="47" t="s">
        <v>1</v>
      </c>
      <c r="E1" s="47"/>
      <c r="F1" s="47"/>
      <c r="G1" s="47"/>
      <c r="H1" s="47"/>
    </row>
    <row r="2" spans="1:8">
      <c r="D2" s="47" t="s">
        <v>2</v>
      </c>
      <c r="E2" s="47"/>
      <c r="F2" s="47"/>
      <c r="G2" s="47"/>
      <c r="H2" s="47"/>
    </row>
    <row r="3" spans="1:8">
      <c r="D3" s="46"/>
      <c r="E3" s="46"/>
      <c r="F3" s="46"/>
      <c r="G3" s="46"/>
      <c r="H3" s="46"/>
    </row>
    <row r="4" spans="1:8">
      <c r="D4" s="47" t="s">
        <v>3</v>
      </c>
      <c r="E4" s="47"/>
      <c r="F4" s="47"/>
      <c r="G4" s="47"/>
      <c r="H4" s="47"/>
    </row>
    <row r="5" spans="1:8" ht="96" customHeight="1">
      <c r="A5" s="93" t="s">
        <v>102</v>
      </c>
      <c r="B5" s="93"/>
      <c r="C5" s="93"/>
      <c r="D5" s="93"/>
      <c r="E5" s="93"/>
    </row>
    <row r="6" spans="1:8" ht="42.75" customHeight="1">
      <c r="A6" s="94" t="s">
        <v>197</v>
      </c>
      <c r="B6" s="96"/>
      <c r="C6" s="96"/>
      <c r="D6" s="96"/>
      <c r="E6" s="95"/>
    </row>
    <row r="7" spans="1:8" ht="45" customHeight="1">
      <c r="A7" s="94" t="s">
        <v>6</v>
      </c>
      <c r="B7" s="96"/>
      <c r="C7" s="95"/>
      <c r="D7" s="97" t="s">
        <v>103</v>
      </c>
      <c r="E7" s="98"/>
    </row>
    <row r="8" spans="1:8" ht="15" customHeight="1">
      <c r="A8" s="94" t="s">
        <v>104</v>
      </c>
      <c r="B8" s="96"/>
      <c r="C8" s="95"/>
      <c r="D8" s="97">
        <v>3</v>
      </c>
      <c r="E8" s="98"/>
    </row>
    <row r="9" spans="1:8" ht="28.5" customHeight="1">
      <c r="A9" s="94" t="s">
        <v>193</v>
      </c>
      <c r="B9" s="96"/>
      <c r="C9" s="95"/>
      <c r="D9" s="99" t="s">
        <v>198</v>
      </c>
      <c r="E9" s="98"/>
    </row>
    <row r="10" spans="1:8" ht="57">
      <c r="A10" s="94" t="s">
        <v>106</v>
      </c>
      <c r="B10" s="95"/>
      <c r="C10" s="33" t="s">
        <v>9</v>
      </c>
      <c r="D10" s="33" t="s">
        <v>107</v>
      </c>
      <c r="E10" s="33" t="s">
        <v>11</v>
      </c>
    </row>
    <row r="11" spans="1:8">
      <c r="A11" s="94" t="s">
        <v>108</v>
      </c>
      <c r="B11" s="96"/>
      <c r="C11" s="96"/>
      <c r="D11" s="96"/>
      <c r="E11" s="95"/>
    </row>
    <row r="12" spans="1:8" ht="331.5">
      <c r="A12" s="34">
        <v>1</v>
      </c>
      <c r="B12" s="33" t="s">
        <v>109</v>
      </c>
      <c r="C12" s="35" t="s">
        <v>110</v>
      </c>
      <c r="D12" s="33">
        <v>11598</v>
      </c>
      <c r="E12" s="33">
        <v>2.5</v>
      </c>
    </row>
    <row r="13" spans="1:8" ht="191.25">
      <c r="A13" s="34">
        <v>2</v>
      </c>
      <c r="B13" s="33" t="s">
        <v>111</v>
      </c>
      <c r="C13" s="35" t="s">
        <v>112</v>
      </c>
      <c r="D13" s="36">
        <v>6958.8</v>
      </c>
      <c r="E13" s="33">
        <v>1.5</v>
      </c>
    </row>
    <row r="14" spans="1:8" ht="63.75">
      <c r="A14" s="34">
        <v>3</v>
      </c>
      <c r="B14" s="33" t="s">
        <v>113</v>
      </c>
      <c r="C14" s="35" t="s">
        <v>114</v>
      </c>
      <c r="D14" s="33">
        <v>6494.88</v>
      </c>
      <c r="E14" s="33">
        <v>1.4</v>
      </c>
    </row>
    <row r="15" spans="1:8" ht="42.75">
      <c r="A15" s="34">
        <v>4</v>
      </c>
      <c r="B15" s="33" t="s">
        <v>115</v>
      </c>
      <c r="C15" s="37"/>
      <c r="D15" s="33">
        <v>10670.16</v>
      </c>
      <c r="E15" s="33">
        <v>2.2999999999999998</v>
      </c>
    </row>
    <row r="16" spans="1:8" ht="60">
      <c r="A16" s="34" t="s">
        <v>116</v>
      </c>
      <c r="B16" s="38" t="s">
        <v>117</v>
      </c>
      <c r="C16" s="34" t="s">
        <v>118</v>
      </c>
      <c r="D16" s="34">
        <v>8721.6959999999999</v>
      </c>
      <c r="E16" s="34">
        <v>1.88</v>
      </c>
    </row>
    <row r="17" spans="1:5" ht="24">
      <c r="A17" s="34" t="s">
        <v>119</v>
      </c>
      <c r="B17" s="38" t="s">
        <v>120</v>
      </c>
      <c r="C17" s="34" t="s">
        <v>22</v>
      </c>
      <c r="D17" s="34">
        <v>1577.328</v>
      </c>
      <c r="E17" s="34" t="s">
        <v>121</v>
      </c>
    </row>
    <row r="18" spans="1:5">
      <c r="A18" s="34" t="s">
        <v>122</v>
      </c>
      <c r="B18" s="38" t="s">
        <v>123</v>
      </c>
      <c r="C18" s="34" t="s">
        <v>17</v>
      </c>
      <c r="D18" s="34">
        <v>139.17599999999999</v>
      </c>
      <c r="E18" s="34">
        <v>0.03</v>
      </c>
    </row>
    <row r="19" spans="1:5" ht="132">
      <c r="A19" s="34" t="s">
        <v>124</v>
      </c>
      <c r="B19" s="38" t="s">
        <v>125</v>
      </c>
      <c r="C19" s="34" t="s">
        <v>126</v>
      </c>
      <c r="D19" s="34">
        <v>92.784000000000006</v>
      </c>
      <c r="E19" s="34">
        <v>0.02</v>
      </c>
    </row>
    <row r="20" spans="1:5" ht="36">
      <c r="A20" s="34" t="s">
        <v>127</v>
      </c>
      <c r="B20" s="38" t="s">
        <v>128</v>
      </c>
      <c r="C20" s="34" t="s">
        <v>22</v>
      </c>
      <c r="D20" s="34">
        <v>92.784000000000006</v>
      </c>
      <c r="E20" s="34" t="s">
        <v>129</v>
      </c>
    </row>
    <row r="21" spans="1:5">
      <c r="A21" s="34" t="s">
        <v>130</v>
      </c>
      <c r="B21" s="38" t="s">
        <v>131</v>
      </c>
      <c r="C21" s="34" t="s">
        <v>24</v>
      </c>
      <c r="D21" s="34">
        <v>46.392000000000003</v>
      </c>
      <c r="E21" s="34">
        <v>0.01</v>
      </c>
    </row>
    <row r="22" spans="1:5" ht="57">
      <c r="A22" s="34">
        <v>5</v>
      </c>
      <c r="B22" s="33" t="s">
        <v>132</v>
      </c>
      <c r="C22" s="37"/>
      <c r="D22" s="33">
        <v>12850.584000000001</v>
      </c>
      <c r="E22" s="33">
        <v>2.77</v>
      </c>
    </row>
    <row r="23" spans="1:5" ht="15.75">
      <c r="A23" s="34" t="s">
        <v>133</v>
      </c>
      <c r="B23" s="39" t="s">
        <v>28</v>
      </c>
      <c r="C23" s="40"/>
      <c r="D23" s="33">
        <v>13824.82</v>
      </c>
      <c r="E23" s="33">
        <v>2.98</v>
      </c>
    </row>
    <row r="24" spans="1:5" ht="30">
      <c r="A24" s="34" t="s">
        <v>134</v>
      </c>
      <c r="B24" s="34" t="s">
        <v>135</v>
      </c>
      <c r="C24" s="34" t="s">
        <v>136</v>
      </c>
      <c r="D24" s="34">
        <v>8118.6</v>
      </c>
      <c r="E24" s="34">
        <v>1.75</v>
      </c>
    </row>
    <row r="25" spans="1:5" ht="60">
      <c r="A25" s="34" t="s">
        <v>137</v>
      </c>
      <c r="B25" s="34" t="s">
        <v>138</v>
      </c>
      <c r="C25" s="34" t="s">
        <v>139</v>
      </c>
      <c r="D25" s="34">
        <v>5149.5119999999997</v>
      </c>
      <c r="E25" s="34">
        <v>1.1100000000000001</v>
      </c>
    </row>
    <row r="26" spans="1:5" ht="30">
      <c r="A26" s="34" t="s">
        <v>140</v>
      </c>
      <c r="B26" s="34" t="s">
        <v>141</v>
      </c>
      <c r="C26" s="34" t="s">
        <v>142</v>
      </c>
      <c r="D26" s="34">
        <v>324.74</v>
      </c>
      <c r="E26" s="34" t="s">
        <v>143</v>
      </c>
    </row>
    <row r="27" spans="1:5" ht="45">
      <c r="A27" s="41" t="s">
        <v>144</v>
      </c>
      <c r="B27" s="41" t="s">
        <v>145</v>
      </c>
      <c r="C27" s="41" t="s">
        <v>146</v>
      </c>
      <c r="D27" s="41">
        <v>46.392000000000003</v>
      </c>
      <c r="E27" s="41">
        <v>0.01</v>
      </c>
    </row>
    <row r="28" spans="1:5" ht="75">
      <c r="A28" s="34" t="s">
        <v>147</v>
      </c>
      <c r="B28" s="34" t="s">
        <v>148</v>
      </c>
      <c r="C28" s="34" t="s">
        <v>149</v>
      </c>
      <c r="D28" s="34">
        <v>46.392000000000003</v>
      </c>
      <c r="E28" s="34" t="s">
        <v>150</v>
      </c>
    </row>
    <row r="29" spans="1:5" ht="30">
      <c r="A29" s="34" t="s">
        <v>151</v>
      </c>
      <c r="B29" s="34" t="s">
        <v>152</v>
      </c>
      <c r="C29" s="34" t="s">
        <v>17</v>
      </c>
      <c r="D29" s="34">
        <v>92.784000000000006</v>
      </c>
      <c r="E29" s="34">
        <v>0.02</v>
      </c>
    </row>
    <row r="30" spans="1:5" ht="60">
      <c r="A30" s="34" t="s">
        <v>153</v>
      </c>
      <c r="B30" s="34" t="s">
        <v>154</v>
      </c>
      <c r="C30" s="34" t="s">
        <v>155</v>
      </c>
      <c r="D30" s="34">
        <v>46.392000000000003</v>
      </c>
      <c r="E30" s="34">
        <v>0.01</v>
      </c>
    </row>
    <row r="31" spans="1:5" ht="15.75">
      <c r="A31" s="34" t="s">
        <v>156</v>
      </c>
      <c r="B31" s="39" t="s">
        <v>32</v>
      </c>
      <c r="C31" s="37"/>
      <c r="D31" s="33">
        <v>11876.35</v>
      </c>
      <c r="E31" s="33">
        <v>2.56</v>
      </c>
    </row>
    <row r="32" spans="1:5" ht="60">
      <c r="A32" s="34" t="s">
        <v>157</v>
      </c>
      <c r="B32" s="34" t="s">
        <v>158</v>
      </c>
      <c r="C32" s="34" t="s">
        <v>29</v>
      </c>
      <c r="D32" s="34">
        <v>4871.16</v>
      </c>
      <c r="E32" s="34">
        <v>1.05</v>
      </c>
    </row>
    <row r="33" spans="1:5" ht="45">
      <c r="A33" s="34" t="s">
        <v>159</v>
      </c>
      <c r="B33" s="34" t="s">
        <v>160</v>
      </c>
      <c r="C33" s="34" t="s">
        <v>136</v>
      </c>
      <c r="D33" s="34">
        <v>603.096</v>
      </c>
      <c r="E33" s="34" t="s">
        <v>161</v>
      </c>
    </row>
    <row r="34" spans="1:5">
      <c r="A34" s="34" t="s">
        <v>162</v>
      </c>
      <c r="B34" s="34" t="s">
        <v>163</v>
      </c>
      <c r="C34" s="34" t="s">
        <v>136</v>
      </c>
      <c r="D34" s="34">
        <v>6309.3119999999999</v>
      </c>
      <c r="E34" s="34">
        <v>1.36</v>
      </c>
    </row>
    <row r="35" spans="1:5" ht="30">
      <c r="A35" s="34" t="s">
        <v>164</v>
      </c>
      <c r="B35" s="34" t="s">
        <v>165</v>
      </c>
      <c r="C35" s="34" t="s">
        <v>17</v>
      </c>
      <c r="D35" s="34">
        <v>46.39</v>
      </c>
      <c r="E35" s="34">
        <v>0.01</v>
      </c>
    </row>
    <row r="36" spans="1:5">
      <c r="A36" s="34" t="s">
        <v>166</v>
      </c>
      <c r="B36" s="34" t="s">
        <v>167</v>
      </c>
      <c r="C36" s="34" t="s">
        <v>21</v>
      </c>
      <c r="D36" s="34">
        <v>46.39</v>
      </c>
      <c r="E36" s="34">
        <v>0.01</v>
      </c>
    </row>
    <row r="37" spans="1:5" ht="42.75">
      <c r="A37" s="34">
        <v>6</v>
      </c>
      <c r="B37" s="42" t="s">
        <v>168</v>
      </c>
      <c r="C37" s="33" t="s">
        <v>149</v>
      </c>
      <c r="D37" s="33">
        <v>13128.94</v>
      </c>
      <c r="E37" s="33">
        <v>2.83</v>
      </c>
    </row>
    <row r="38" spans="1:5" ht="57">
      <c r="A38" s="34">
        <v>7</v>
      </c>
      <c r="B38" s="42" t="s">
        <v>169</v>
      </c>
      <c r="C38" s="33" t="s">
        <v>170</v>
      </c>
      <c r="D38" s="33">
        <v>3154.66</v>
      </c>
      <c r="E38" s="33">
        <v>0.68</v>
      </c>
    </row>
    <row r="39" spans="1:5" ht="42.75">
      <c r="A39" s="34">
        <v>8</v>
      </c>
      <c r="B39" s="42" t="s">
        <v>171</v>
      </c>
      <c r="C39" s="33" t="s">
        <v>172</v>
      </c>
      <c r="D39" s="33">
        <v>9046.44</v>
      </c>
      <c r="E39" s="33">
        <v>1.95</v>
      </c>
    </row>
    <row r="40" spans="1:5" ht="57">
      <c r="A40" s="34">
        <v>9</v>
      </c>
      <c r="B40" s="42" t="s">
        <v>173</v>
      </c>
      <c r="C40" s="33" t="s">
        <v>174</v>
      </c>
      <c r="D40" s="33">
        <v>463.92</v>
      </c>
      <c r="E40" s="33">
        <v>0.1</v>
      </c>
    </row>
    <row r="41" spans="1:5" ht="57">
      <c r="A41" s="34">
        <v>10</v>
      </c>
      <c r="B41" s="42" t="s">
        <v>41</v>
      </c>
      <c r="C41" s="33" t="s">
        <v>175</v>
      </c>
      <c r="D41" s="33">
        <v>10530.984</v>
      </c>
      <c r="E41" s="33">
        <v>2.27</v>
      </c>
    </row>
    <row r="42" spans="1:5" ht="117">
      <c r="A42" s="34">
        <v>11</v>
      </c>
      <c r="B42" s="42" t="s">
        <v>176</v>
      </c>
      <c r="C42" s="33" t="s">
        <v>175</v>
      </c>
      <c r="D42" s="33">
        <v>5567.04</v>
      </c>
      <c r="E42" s="33">
        <v>1.2</v>
      </c>
    </row>
    <row r="43" spans="1:5" ht="99" customHeight="1">
      <c r="A43" s="91" t="s">
        <v>177</v>
      </c>
      <c r="B43" s="92"/>
      <c r="C43" s="37"/>
      <c r="D43" s="43">
        <v>90464.4</v>
      </c>
      <c r="E43" s="43">
        <v>19.5</v>
      </c>
    </row>
    <row r="44" spans="1:5" ht="28.5" customHeight="1">
      <c r="A44" s="94" t="s">
        <v>178</v>
      </c>
      <c r="B44" s="96"/>
      <c r="C44" s="96"/>
      <c r="D44" s="96"/>
      <c r="E44" s="95"/>
    </row>
    <row r="45" spans="1:5" ht="409.5">
      <c r="A45" s="37"/>
      <c r="B45" s="33" t="s">
        <v>178</v>
      </c>
      <c r="C45" s="35" t="s">
        <v>179</v>
      </c>
      <c r="D45" s="33">
        <v>9046.44</v>
      </c>
      <c r="E45" s="33">
        <v>1.95</v>
      </c>
    </row>
    <row r="46" spans="1:5" ht="165" customHeight="1">
      <c r="A46" s="91" t="s">
        <v>180</v>
      </c>
      <c r="B46" s="92"/>
      <c r="C46" s="37"/>
      <c r="D46" s="43">
        <v>99510.84</v>
      </c>
      <c r="E46" s="43">
        <v>21.45</v>
      </c>
    </row>
    <row r="47" spans="1:5" ht="148.5" customHeight="1">
      <c r="A47" s="91" t="s">
        <v>181</v>
      </c>
      <c r="B47" s="92"/>
      <c r="C47" s="44"/>
      <c r="D47" s="45">
        <v>1194130.08</v>
      </c>
      <c r="E47" s="43">
        <v>21.45</v>
      </c>
    </row>
    <row r="49" spans="2:5">
      <c r="B49" s="2" t="s">
        <v>199</v>
      </c>
      <c r="C49" s="2"/>
      <c r="D49" s="2"/>
      <c r="E49" s="2"/>
    </row>
    <row r="50" spans="2:5">
      <c r="B50" s="2" t="s">
        <v>60</v>
      </c>
      <c r="C50" s="2"/>
      <c r="D50" s="90" t="s">
        <v>200</v>
      </c>
      <c r="E50" s="90"/>
    </row>
  </sheetData>
  <mergeCells count="18">
    <mergeCell ref="D1:H1"/>
    <mergeCell ref="D2:H2"/>
    <mergeCell ref="D4:H4"/>
    <mergeCell ref="D50:E50"/>
    <mergeCell ref="A46:B46"/>
    <mergeCell ref="A47:B47"/>
    <mergeCell ref="A5:E5"/>
    <mergeCell ref="A10:B10"/>
    <mergeCell ref="A11:E11"/>
    <mergeCell ref="A43:B43"/>
    <mergeCell ref="A44:E44"/>
    <mergeCell ref="A6:E6"/>
    <mergeCell ref="A7:C7"/>
    <mergeCell ref="D7:E7"/>
    <mergeCell ref="A8:C8"/>
    <mergeCell ref="D8:E8"/>
    <mergeCell ref="A9:C9"/>
    <mergeCell ref="D9:E9"/>
  </mergeCells>
  <pageMargins left="0.25" right="0.25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H6" sqref="H6"/>
    </sheetView>
  </sheetViews>
  <sheetFormatPr defaultRowHeight="15"/>
  <cols>
    <col min="1" max="1" width="5.7109375" customWidth="1"/>
    <col min="2" max="2" width="22" customWidth="1"/>
    <col min="3" max="3" width="22.85546875" customWidth="1"/>
    <col min="4" max="4" width="17.7109375" customWidth="1"/>
    <col min="5" max="5" width="23.42578125" customWidth="1"/>
  </cols>
  <sheetData>
    <row r="1" spans="1:5" ht="96" customHeight="1">
      <c r="A1" s="93" t="s">
        <v>102</v>
      </c>
      <c r="B1" s="93"/>
      <c r="C1" s="93"/>
      <c r="D1" s="93"/>
      <c r="E1" s="93"/>
    </row>
    <row r="2" spans="1:5" ht="42.75" customHeight="1">
      <c r="A2" s="94" t="s">
        <v>191</v>
      </c>
      <c r="B2" s="96"/>
      <c r="C2" s="96"/>
      <c r="D2" s="96"/>
      <c r="E2" s="95"/>
    </row>
    <row r="3" spans="1:5" ht="45" customHeight="1">
      <c r="A3" s="94" t="s">
        <v>6</v>
      </c>
      <c r="B3" s="96"/>
      <c r="C3" s="95"/>
      <c r="D3" s="97" t="s">
        <v>103</v>
      </c>
      <c r="E3" s="98"/>
    </row>
    <row r="4" spans="1:5" ht="15" customHeight="1">
      <c r="A4" s="94" t="s">
        <v>104</v>
      </c>
      <c r="B4" s="96"/>
      <c r="C4" s="95"/>
      <c r="D4" s="97">
        <v>5</v>
      </c>
      <c r="E4" s="98"/>
    </row>
    <row r="5" spans="1:5" ht="28.5" customHeight="1">
      <c r="A5" s="94" t="s">
        <v>105</v>
      </c>
      <c r="B5" s="96"/>
      <c r="C5" s="95"/>
      <c r="D5" s="97" t="s">
        <v>194</v>
      </c>
      <c r="E5" s="98"/>
    </row>
    <row r="6" spans="1:5" ht="57">
      <c r="A6" s="94" t="s">
        <v>106</v>
      </c>
      <c r="B6" s="95"/>
      <c r="C6" s="33" t="s">
        <v>9</v>
      </c>
      <c r="D6" s="33" t="s">
        <v>107</v>
      </c>
      <c r="E6" s="33" t="s">
        <v>11</v>
      </c>
    </row>
    <row r="7" spans="1:5">
      <c r="A7" s="94" t="s">
        <v>108</v>
      </c>
      <c r="B7" s="96"/>
      <c r="C7" s="96"/>
      <c r="D7" s="96"/>
      <c r="E7" s="95"/>
    </row>
    <row r="8" spans="1:5" ht="331.5">
      <c r="A8" s="34">
        <v>1</v>
      </c>
      <c r="B8" s="33" t="s">
        <v>109</v>
      </c>
      <c r="C8" s="35" t="s">
        <v>110</v>
      </c>
      <c r="D8" s="33">
        <v>29412.75</v>
      </c>
      <c r="E8" s="33">
        <v>2.5</v>
      </c>
    </row>
    <row r="9" spans="1:5" ht="191.25">
      <c r="A9" s="34">
        <v>2</v>
      </c>
      <c r="B9" s="33" t="s">
        <v>111</v>
      </c>
      <c r="C9" s="35" t="s">
        <v>112</v>
      </c>
      <c r="D9" s="36">
        <v>24693.15</v>
      </c>
      <c r="E9" s="33">
        <v>1.5</v>
      </c>
    </row>
    <row r="10" spans="1:5" ht="63.75">
      <c r="A10" s="34">
        <v>3</v>
      </c>
      <c r="B10" s="33" t="s">
        <v>113</v>
      </c>
      <c r="C10" s="35" t="s">
        <v>114</v>
      </c>
      <c r="D10" s="33">
        <v>16471.14</v>
      </c>
      <c r="E10" s="33">
        <v>1.4</v>
      </c>
    </row>
    <row r="11" spans="1:5" ht="42.75">
      <c r="A11" s="34">
        <v>4</v>
      </c>
      <c r="B11" s="33" t="s">
        <v>115</v>
      </c>
      <c r="C11" s="37"/>
      <c r="D11" s="33">
        <f>D12+D13+D14+D15+D16+D17</f>
        <v>32501.743000000006</v>
      </c>
      <c r="E11" s="33">
        <v>2.2999999999999998</v>
      </c>
    </row>
    <row r="12" spans="1:5" ht="59.25">
      <c r="A12" s="34" t="s">
        <v>116</v>
      </c>
      <c r="B12" s="38" t="s">
        <v>117</v>
      </c>
      <c r="C12" s="34" t="s">
        <v>195</v>
      </c>
      <c r="D12" s="34">
        <v>25278.16</v>
      </c>
      <c r="E12" s="34">
        <v>1.88</v>
      </c>
    </row>
    <row r="13" spans="1:5" ht="24">
      <c r="A13" s="34" t="s">
        <v>119</v>
      </c>
      <c r="B13" s="38" t="s">
        <v>120</v>
      </c>
      <c r="C13" s="33" t="s">
        <v>182</v>
      </c>
      <c r="D13" s="34">
        <v>6000.1949999999997</v>
      </c>
      <c r="E13" s="34">
        <v>0.34</v>
      </c>
    </row>
    <row r="14" spans="1:5">
      <c r="A14" s="34" t="s">
        <v>122</v>
      </c>
      <c r="B14" s="38" t="s">
        <v>123</v>
      </c>
      <c r="C14" s="33" t="s">
        <v>63</v>
      </c>
      <c r="D14" s="34">
        <v>423.54399999999998</v>
      </c>
      <c r="E14" s="34">
        <v>0.03</v>
      </c>
    </row>
    <row r="15" spans="1:5" ht="132">
      <c r="A15" s="34" t="s">
        <v>124</v>
      </c>
      <c r="B15" s="38" t="s">
        <v>125</v>
      </c>
      <c r="C15" s="34" t="s">
        <v>126</v>
      </c>
      <c r="D15" s="34">
        <v>329.24</v>
      </c>
      <c r="E15" s="34">
        <v>0.02</v>
      </c>
    </row>
    <row r="16" spans="1:5" ht="36">
      <c r="A16" s="34" t="s">
        <v>127</v>
      </c>
      <c r="B16" s="38" t="s">
        <v>128</v>
      </c>
      <c r="C16" s="33" t="s">
        <v>182</v>
      </c>
      <c r="D16" s="34">
        <v>352.95299999999997</v>
      </c>
      <c r="E16" s="34" t="s">
        <v>129</v>
      </c>
    </row>
    <row r="17" spans="1:5">
      <c r="A17" s="34" t="s">
        <v>130</v>
      </c>
      <c r="B17" s="38" t="s">
        <v>131</v>
      </c>
      <c r="C17" s="34" t="s">
        <v>24</v>
      </c>
      <c r="D17" s="34">
        <v>117.651</v>
      </c>
      <c r="E17" s="34">
        <v>0.01</v>
      </c>
    </row>
    <row r="18" spans="1:5" ht="57">
      <c r="A18" s="34">
        <v>5</v>
      </c>
      <c r="B18" s="33" t="s">
        <v>132</v>
      </c>
      <c r="C18" s="37"/>
      <c r="D18" s="33">
        <v>32589.327000000001</v>
      </c>
      <c r="E18" s="33">
        <v>2.77</v>
      </c>
    </row>
    <row r="19" spans="1:5" ht="15.75">
      <c r="A19" s="34" t="s">
        <v>133</v>
      </c>
      <c r="B19" s="39" t="s">
        <v>28</v>
      </c>
      <c r="C19" s="40"/>
      <c r="D19" s="33">
        <v>35059.998</v>
      </c>
      <c r="E19" s="33">
        <v>2.98</v>
      </c>
    </row>
    <row r="20" spans="1:5" ht="30">
      <c r="A20" s="34" t="s">
        <v>134</v>
      </c>
      <c r="B20" s="34" t="s">
        <v>135</v>
      </c>
      <c r="C20" s="34" t="s">
        <v>136</v>
      </c>
      <c r="D20" s="34">
        <v>20588.924999999999</v>
      </c>
      <c r="E20" s="34">
        <v>1.75</v>
      </c>
    </row>
    <row r="21" spans="1:5" ht="60">
      <c r="A21" s="34" t="s">
        <v>137</v>
      </c>
      <c r="B21" s="34" t="s">
        <v>138</v>
      </c>
      <c r="C21" s="34" t="s">
        <v>139</v>
      </c>
      <c r="D21" s="34">
        <v>13059.26</v>
      </c>
      <c r="E21" s="34">
        <v>1.1100000000000001</v>
      </c>
    </row>
    <row r="22" spans="1:5" ht="30">
      <c r="A22" s="34" t="s">
        <v>140</v>
      </c>
      <c r="B22" s="34" t="s">
        <v>141</v>
      </c>
      <c r="C22" s="34" t="s">
        <v>142</v>
      </c>
      <c r="D22" s="34">
        <v>823.55700000000002</v>
      </c>
      <c r="E22" s="34" t="s">
        <v>143</v>
      </c>
    </row>
    <row r="23" spans="1:5" ht="45">
      <c r="A23" s="41" t="s">
        <v>144</v>
      </c>
      <c r="B23" s="41" t="s">
        <v>145</v>
      </c>
      <c r="C23" s="41" t="s">
        <v>146</v>
      </c>
      <c r="D23" s="41">
        <v>117.651</v>
      </c>
      <c r="E23" s="41">
        <v>0.01</v>
      </c>
    </row>
    <row r="24" spans="1:5" ht="75">
      <c r="A24" s="34" t="s">
        <v>147</v>
      </c>
      <c r="B24" s="34" t="s">
        <v>148</v>
      </c>
      <c r="C24" s="34" t="s">
        <v>149</v>
      </c>
      <c r="D24" s="34">
        <v>117.651</v>
      </c>
      <c r="E24" s="34" t="s">
        <v>150</v>
      </c>
    </row>
    <row r="25" spans="1:5" ht="30">
      <c r="A25" s="34" t="s">
        <v>151</v>
      </c>
      <c r="B25" s="34" t="s">
        <v>152</v>
      </c>
      <c r="C25" s="34" t="s">
        <v>17</v>
      </c>
      <c r="D25" s="34">
        <v>232.30199999999999</v>
      </c>
      <c r="E25" s="34">
        <v>0.02</v>
      </c>
    </row>
    <row r="26" spans="1:5" ht="60">
      <c r="A26" s="34" t="s">
        <v>153</v>
      </c>
      <c r="B26" s="34" t="s">
        <v>154</v>
      </c>
      <c r="C26" s="34" t="s">
        <v>155</v>
      </c>
      <c r="D26" s="34">
        <v>117.651</v>
      </c>
      <c r="E26" s="34">
        <v>0.01</v>
      </c>
    </row>
    <row r="27" spans="1:5" ht="15.75">
      <c r="A27" s="34" t="s">
        <v>156</v>
      </c>
      <c r="B27" s="39" t="s">
        <v>32</v>
      </c>
      <c r="C27" s="37"/>
      <c r="D27" s="33">
        <v>30118.655999999999</v>
      </c>
      <c r="E27" s="33">
        <v>2.56</v>
      </c>
    </row>
    <row r="28" spans="1:5" ht="60">
      <c r="A28" s="34" t="s">
        <v>157</v>
      </c>
      <c r="B28" s="34" t="s">
        <v>158</v>
      </c>
      <c r="C28" s="34" t="s">
        <v>29</v>
      </c>
      <c r="D28" s="34">
        <v>12353.355</v>
      </c>
      <c r="E28" s="34">
        <v>1.05</v>
      </c>
    </row>
    <row r="29" spans="1:5" ht="45">
      <c r="A29" s="34" t="s">
        <v>159</v>
      </c>
      <c r="B29" s="34" t="s">
        <v>160</v>
      </c>
      <c r="C29" s="34" t="s">
        <v>136</v>
      </c>
      <c r="D29" s="34">
        <v>1529.463</v>
      </c>
      <c r="E29" s="34" t="s">
        <v>161</v>
      </c>
    </row>
    <row r="30" spans="1:5">
      <c r="A30" s="34" t="s">
        <v>162</v>
      </c>
      <c r="B30" s="34" t="s">
        <v>163</v>
      </c>
      <c r="C30" s="34" t="s">
        <v>136</v>
      </c>
      <c r="D30" s="34">
        <v>16000.536</v>
      </c>
      <c r="E30" s="34">
        <v>1.36</v>
      </c>
    </row>
    <row r="31" spans="1:5" ht="30">
      <c r="A31" s="34" t="s">
        <v>164</v>
      </c>
      <c r="B31" s="34" t="s">
        <v>165</v>
      </c>
      <c r="C31" s="34" t="s">
        <v>17</v>
      </c>
      <c r="D31" s="34">
        <v>117.651</v>
      </c>
      <c r="E31" s="34">
        <v>0.01</v>
      </c>
    </row>
    <row r="32" spans="1:5">
      <c r="A32" s="34" t="s">
        <v>166</v>
      </c>
      <c r="B32" s="34" t="s">
        <v>167</v>
      </c>
      <c r="C32" s="34" t="s">
        <v>21</v>
      </c>
      <c r="D32" s="34">
        <v>117.651</v>
      </c>
      <c r="E32" s="34">
        <v>0.01</v>
      </c>
    </row>
    <row r="33" spans="1:5" ht="42.75">
      <c r="A33" s="34">
        <v>6</v>
      </c>
      <c r="B33" s="42" t="s">
        <v>168</v>
      </c>
      <c r="C33" s="33" t="s">
        <v>149</v>
      </c>
      <c r="D33" s="33">
        <v>33295.233</v>
      </c>
      <c r="E33" s="33">
        <v>2.83</v>
      </c>
    </row>
    <row r="34" spans="1:5" ht="57">
      <c r="A34" s="34">
        <v>7</v>
      </c>
      <c r="B34" s="42" t="s">
        <v>169</v>
      </c>
      <c r="C34" s="33" t="s">
        <v>170</v>
      </c>
      <c r="D34" s="33">
        <v>8000.268</v>
      </c>
      <c r="E34" s="33">
        <v>0.68</v>
      </c>
    </row>
    <row r="35" spans="1:5" ht="42.75">
      <c r="A35" s="34">
        <v>8</v>
      </c>
      <c r="B35" s="42" t="s">
        <v>171</v>
      </c>
      <c r="C35" s="33" t="s">
        <v>172</v>
      </c>
      <c r="D35" s="33">
        <v>22941.945</v>
      </c>
      <c r="E35" s="33">
        <v>1.95</v>
      </c>
    </row>
    <row r="36" spans="1:5" ht="57">
      <c r="A36" s="34">
        <v>9</v>
      </c>
      <c r="B36" s="42" t="s">
        <v>173</v>
      </c>
      <c r="C36" s="33" t="s">
        <v>174</v>
      </c>
      <c r="D36" s="33">
        <v>1176.51</v>
      </c>
      <c r="E36" s="33">
        <v>0.1</v>
      </c>
    </row>
    <row r="37" spans="1:5" ht="57">
      <c r="A37" s="34">
        <v>10</v>
      </c>
      <c r="B37" s="42" t="s">
        <v>41</v>
      </c>
      <c r="C37" s="33" t="s">
        <v>175</v>
      </c>
      <c r="D37" s="33">
        <v>26706.776999999998</v>
      </c>
      <c r="E37" s="33">
        <v>2.27</v>
      </c>
    </row>
    <row r="38" spans="1:5" ht="117">
      <c r="A38" s="34">
        <v>11</v>
      </c>
      <c r="B38" s="42" t="s">
        <v>176</v>
      </c>
      <c r="C38" s="33" t="s">
        <v>175</v>
      </c>
      <c r="D38" s="33">
        <v>14118.12</v>
      </c>
      <c r="E38" s="33">
        <v>1.2</v>
      </c>
    </row>
    <row r="39" spans="1:5" ht="99" customHeight="1">
      <c r="A39" s="91" t="s">
        <v>177</v>
      </c>
      <c r="B39" s="92"/>
      <c r="C39" s="37"/>
      <c r="D39" s="45">
        <f>D38+D37+D36+D35+D34+D33+D18+D11+D10+D9+D8</f>
        <v>241906.96300000002</v>
      </c>
      <c r="E39" s="43">
        <f>E38+E37+E36+E35+E34+E33+E18+E11+E10+E9+E8</f>
        <v>19.5</v>
      </c>
    </row>
    <row r="40" spans="1:5" ht="28.5" customHeight="1">
      <c r="A40" s="94" t="s">
        <v>178</v>
      </c>
      <c r="B40" s="96"/>
      <c r="C40" s="96"/>
      <c r="D40" s="96"/>
      <c r="E40" s="95"/>
    </row>
    <row r="41" spans="1:5" ht="409.5">
      <c r="A41" s="37"/>
      <c r="B41" s="33" t="s">
        <v>178</v>
      </c>
      <c r="C41" s="35" t="s">
        <v>179</v>
      </c>
      <c r="D41" s="33">
        <v>22941.945</v>
      </c>
      <c r="E41" s="33">
        <v>1.95</v>
      </c>
    </row>
    <row r="42" spans="1:5" ht="165" customHeight="1">
      <c r="A42" s="91" t="s">
        <v>180</v>
      </c>
      <c r="B42" s="92"/>
      <c r="C42" s="37"/>
      <c r="D42" s="45">
        <f>D39+D41</f>
        <v>264848.908</v>
      </c>
      <c r="E42" s="43">
        <v>21.45</v>
      </c>
    </row>
    <row r="43" spans="1:5" ht="148.5" customHeight="1">
      <c r="A43" s="91" t="s">
        <v>181</v>
      </c>
      <c r="B43" s="92"/>
      <c r="C43" s="44"/>
      <c r="D43" s="45">
        <v>3178186.92</v>
      </c>
      <c r="E43" s="43">
        <v>21.45</v>
      </c>
    </row>
  </sheetData>
  <mergeCells count="14">
    <mergeCell ref="A1:E1"/>
    <mergeCell ref="A2:E2"/>
    <mergeCell ref="A3:C3"/>
    <mergeCell ref="D3:E3"/>
    <mergeCell ref="A4:C4"/>
    <mergeCell ref="D4:E4"/>
    <mergeCell ref="A39:B39"/>
    <mergeCell ref="A40:E40"/>
    <mergeCell ref="A42:B42"/>
    <mergeCell ref="A43:B43"/>
    <mergeCell ref="A5:C5"/>
    <mergeCell ref="D5:E5"/>
    <mergeCell ref="A6:B6"/>
    <mergeCell ref="A7:E7"/>
  </mergeCells>
  <pageMargins left="0.25" right="0.25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D5" sqref="D5:E5"/>
    </sheetView>
  </sheetViews>
  <sheetFormatPr defaultRowHeight="15"/>
  <cols>
    <col min="1" max="1" width="5.7109375" customWidth="1"/>
    <col min="2" max="2" width="22" customWidth="1"/>
    <col min="3" max="3" width="22.85546875" customWidth="1"/>
    <col min="4" max="4" width="17.7109375" customWidth="1"/>
    <col min="5" max="5" width="23.42578125" customWidth="1"/>
  </cols>
  <sheetData>
    <row r="1" spans="1:5" ht="96" customHeight="1">
      <c r="A1" s="93" t="s">
        <v>102</v>
      </c>
      <c r="B1" s="93"/>
      <c r="C1" s="93"/>
      <c r="D1" s="93"/>
      <c r="E1" s="93"/>
    </row>
    <row r="2" spans="1:5" ht="42.75" customHeight="1">
      <c r="A2" s="94" t="s">
        <v>191</v>
      </c>
      <c r="B2" s="96"/>
      <c r="C2" s="96"/>
      <c r="D2" s="96"/>
      <c r="E2" s="95"/>
    </row>
    <row r="3" spans="1:5" ht="45" customHeight="1">
      <c r="A3" s="94" t="s">
        <v>6</v>
      </c>
      <c r="B3" s="96"/>
      <c r="C3" s="95"/>
      <c r="D3" s="97" t="s">
        <v>103</v>
      </c>
      <c r="E3" s="98"/>
    </row>
    <row r="4" spans="1:5" ht="15" customHeight="1">
      <c r="A4" s="94" t="s">
        <v>104</v>
      </c>
      <c r="B4" s="96"/>
      <c r="C4" s="95"/>
      <c r="D4" s="97">
        <v>5</v>
      </c>
      <c r="E4" s="98"/>
    </row>
    <row r="5" spans="1:5" ht="28.5" customHeight="1">
      <c r="A5" s="94" t="s">
        <v>105</v>
      </c>
      <c r="B5" s="96"/>
      <c r="C5" s="95"/>
      <c r="D5" s="97" t="s">
        <v>192</v>
      </c>
      <c r="E5" s="98"/>
    </row>
    <row r="6" spans="1:5" ht="57">
      <c r="A6" s="94" t="s">
        <v>106</v>
      </c>
      <c r="B6" s="95"/>
      <c r="C6" s="33" t="s">
        <v>9</v>
      </c>
      <c r="D6" s="33" t="s">
        <v>107</v>
      </c>
      <c r="E6" s="33" t="s">
        <v>11</v>
      </c>
    </row>
    <row r="7" spans="1:5">
      <c r="A7" s="94" t="s">
        <v>108</v>
      </c>
      <c r="B7" s="96"/>
      <c r="C7" s="96"/>
      <c r="D7" s="96"/>
      <c r="E7" s="95"/>
    </row>
    <row r="8" spans="1:5" ht="331.5">
      <c r="A8" s="34">
        <v>1</v>
      </c>
      <c r="B8" s="33" t="s">
        <v>109</v>
      </c>
      <c r="C8" s="35" t="s">
        <v>110</v>
      </c>
      <c r="D8" s="33">
        <v>29412.75</v>
      </c>
      <c r="E8" s="33">
        <v>2.5</v>
      </c>
    </row>
    <row r="9" spans="1:5" ht="191.25">
      <c r="A9" s="34">
        <v>2</v>
      </c>
      <c r="B9" s="33" t="s">
        <v>111</v>
      </c>
      <c r="C9" s="35" t="s">
        <v>112</v>
      </c>
      <c r="D9" s="36">
        <v>24693.15</v>
      </c>
      <c r="E9" s="33">
        <v>1.5</v>
      </c>
    </row>
    <row r="10" spans="1:5" ht="63.75">
      <c r="A10" s="34">
        <v>3</v>
      </c>
      <c r="B10" s="33" t="s">
        <v>113</v>
      </c>
      <c r="C10" s="35" t="s">
        <v>114</v>
      </c>
      <c r="D10" s="33">
        <v>16471.14</v>
      </c>
      <c r="E10" s="33">
        <v>1.4</v>
      </c>
    </row>
    <row r="11" spans="1:5" ht="42.75">
      <c r="A11" s="34">
        <v>4</v>
      </c>
      <c r="B11" s="33" t="s">
        <v>115</v>
      </c>
      <c r="C11" s="37"/>
      <c r="D11" s="33">
        <f>D12+D13+D14+D15+D16+D17</f>
        <v>32889.809000000001</v>
      </c>
      <c r="E11" s="33">
        <v>2.2999999999999998</v>
      </c>
    </row>
    <row r="12" spans="1:5" ht="59.25">
      <c r="A12" s="34" t="s">
        <v>116</v>
      </c>
      <c r="B12" s="38" t="s">
        <v>117</v>
      </c>
      <c r="C12" s="34" t="s">
        <v>196</v>
      </c>
      <c r="D12" s="34">
        <v>25278.16</v>
      </c>
      <c r="E12" s="34">
        <v>1.88</v>
      </c>
    </row>
    <row r="13" spans="1:5" ht="24">
      <c r="A13" s="34" t="s">
        <v>119</v>
      </c>
      <c r="B13" s="38" t="s">
        <v>120</v>
      </c>
      <c r="C13" s="33" t="s">
        <v>182</v>
      </c>
      <c r="D13" s="34">
        <v>6000.1949999999997</v>
      </c>
      <c r="E13" s="34">
        <v>0.34</v>
      </c>
    </row>
    <row r="14" spans="1:5">
      <c r="A14" s="34" t="s">
        <v>122</v>
      </c>
      <c r="B14" s="38" t="s">
        <v>123</v>
      </c>
      <c r="C14" s="33" t="s">
        <v>63</v>
      </c>
      <c r="D14" s="34">
        <v>423.54399999999998</v>
      </c>
      <c r="E14" s="34">
        <v>0.03</v>
      </c>
    </row>
    <row r="15" spans="1:5" ht="132">
      <c r="A15" s="34" t="s">
        <v>124</v>
      </c>
      <c r="B15" s="38" t="s">
        <v>125</v>
      </c>
      <c r="C15" s="33" t="s">
        <v>183</v>
      </c>
      <c r="D15" s="34">
        <v>658.48</v>
      </c>
      <c r="E15" s="34">
        <v>0.02</v>
      </c>
    </row>
    <row r="16" spans="1:5" ht="36">
      <c r="A16" s="34" t="s">
        <v>127</v>
      </c>
      <c r="B16" s="38" t="s">
        <v>128</v>
      </c>
      <c r="C16" s="33" t="s">
        <v>182</v>
      </c>
      <c r="D16" s="34">
        <v>352.95299999999997</v>
      </c>
      <c r="E16" s="34" t="s">
        <v>129</v>
      </c>
    </row>
    <row r="17" spans="1:5">
      <c r="A17" s="34" t="s">
        <v>130</v>
      </c>
      <c r="B17" s="38" t="s">
        <v>131</v>
      </c>
      <c r="C17" s="33" t="s">
        <v>184</v>
      </c>
      <c r="D17" s="34">
        <v>176.477</v>
      </c>
      <c r="E17" s="34">
        <v>0.01</v>
      </c>
    </row>
    <row r="18" spans="1:5" ht="57">
      <c r="A18" s="34">
        <v>5</v>
      </c>
      <c r="B18" s="33" t="s">
        <v>132</v>
      </c>
      <c r="C18" s="37"/>
      <c r="D18" s="33">
        <v>35059.998</v>
      </c>
      <c r="E18" s="33">
        <v>2.77</v>
      </c>
    </row>
    <row r="19" spans="1:5" ht="15.75">
      <c r="A19" s="34" t="s">
        <v>133</v>
      </c>
      <c r="B19" s="39" t="s">
        <v>28</v>
      </c>
      <c r="C19" s="40"/>
      <c r="D19" s="33">
        <f>D20+D21+D22+D23+D24+D25+D26</f>
        <v>14673.960000000001</v>
      </c>
      <c r="E19" s="33">
        <v>2.98</v>
      </c>
    </row>
    <row r="20" spans="1:5" ht="30">
      <c r="A20" s="34" t="s">
        <v>134</v>
      </c>
      <c r="B20" s="34" t="s">
        <v>135</v>
      </c>
      <c r="C20" s="34" t="s">
        <v>136</v>
      </c>
      <c r="D20" s="34">
        <v>13059.26</v>
      </c>
      <c r="E20" s="34">
        <v>1.75</v>
      </c>
    </row>
    <row r="21" spans="1:5" ht="60">
      <c r="A21" s="34" t="s">
        <v>137</v>
      </c>
      <c r="B21" s="34" t="s">
        <v>138</v>
      </c>
      <c r="C21" s="34" t="s">
        <v>139</v>
      </c>
      <c r="D21" s="34">
        <v>823.55700000000002</v>
      </c>
      <c r="E21" s="34">
        <v>1.1100000000000001</v>
      </c>
    </row>
    <row r="22" spans="1:5" ht="30">
      <c r="A22" s="34" t="s">
        <v>140</v>
      </c>
      <c r="B22" s="34" t="s">
        <v>141</v>
      </c>
      <c r="C22" s="34" t="s">
        <v>142</v>
      </c>
      <c r="D22" s="34">
        <v>117.651</v>
      </c>
      <c r="E22" s="34" t="s">
        <v>143</v>
      </c>
    </row>
    <row r="23" spans="1:5" ht="45">
      <c r="A23" s="41" t="s">
        <v>144</v>
      </c>
      <c r="B23" s="41" t="s">
        <v>145</v>
      </c>
      <c r="C23" s="41" t="s">
        <v>146</v>
      </c>
      <c r="D23" s="41">
        <v>117.651</v>
      </c>
      <c r="E23" s="41">
        <v>0.01</v>
      </c>
    </row>
    <row r="24" spans="1:5" ht="75">
      <c r="A24" s="34" t="s">
        <v>147</v>
      </c>
      <c r="B24" s="34" t="s">
        <v>148</v>
      </c>
      <c r="C24" s="34" t="s">
        <v>149</v>
      </c>
      <c r="D24" s="34">
        <v>232.30199999999999</v>
      </c>
      <c r="E24" s="34" t="s">
        <v>150</v>
      </c>
    </row>
    <row r="25" spans="1:5" ht="30">
      <c r="A25" s="34" t="s">
        <v>151</v>
      </c>
      <c r="B25" s="34" t="s">
        <v>152</v>
      </c>
      <c r="C25" s="33" t="s">
        <v>63</v>
      </c>
      <c r="D25" s="34">
        <v>176.476</v>
      </c>
      <c r="E25" s="34">
        <v>0.02</v>
      </c>
    </row>
    <row r="26" spans="1:5" ht="60">
      <c r="A26" s="34" t="s">
        <v>153</v>
      </c>
      <c r="B26" s="34" t="s">
        <v>154</v>
      </c>
      <c r="C26" s="33" t="s">
        <v>185</v>
      </c>
      <c r="D26" s="34">
        <v>147.06299999999999</v>
      </c>
      <c r="E26" s="34">
        <v>0.01</v>
      </c>
    </row>
    <row r="27" spans="1:5" ht="15.75">
      <c r="A27" s="34" t="s">
        <v>156</v>
      </c>
      <c r="B27" s="39" t="s">
        <v>32</v>
      </c>
      <c r="C27" s="37"/>
      <c r="D27" s="33">
        <v>30118.655999999999</v>
      </c>
      <c r="E27" s="33">
        <v>2.56</v>
      </c>
    </row>
    <row r="28" spans="1:5" ht="60">
      <c r="A28" s="34" t="s">
        <v>157</v>
      </c>
      <c r="B28" s="34" t="s">
        <v>158</v>
      </c>
      <c r="C28" s="34" t="s">
        <v>29</v>
      </c>
      <c r="D28" s="34">
        <v>12353.355</v>
      </c>
      <c r="E28" s="34">
        <v>1.05</v>
      </c>
    </row>
    <row r="29" spans="1:5" ht="45">
      <c r="A29" s="34" t="s">
        <v>159</v>
      </c>
      <c r="B29" s="34" t="s">
        <v>160</v>
      </c>
      <c r="C29" s="34" t="s">
        <v>136</v>
      </c>
      <c r="D29" s="34">
        <v>1529.463</v>
      </c>
      <c r="E29" s="34" t="s">
        <v>161</v>
      </c>
    </row>
    <row r="30" spans="1:5">
      <c r="A30" s="34" t="s">
        <v>162</v>
      </c>
      <c r="B30" s="34" t="s">
        <v>163</v>
      </c>
      <c r="C30" s="34" t="s">
        <v>136</v>
      </c>
      <c r="D30" s="34">
        <v>16000.536</v>
      </c>
      <c r="E30" s="34">
        <v>1.36</v>
      </c>
    </row>
    <row r="31" spans="1:5" ht="30">
      <c r="A31" s="34" t="s">
        <v>164</v>
      </c>
      <c r="B31" s="34" t="s">
        <v>165</v>
      </c>
      <c r="C31" s="33" t="s">
        <v>63</v>
      </c>
      <c r="D31" s="34">
        <v>117.651</v>
      </c>
      <c r="E31" s="34">
        <v>0.01</v>
      </c>
    </row>
    <row r="32" spans="1:5">
      <c r="A32" s="34" t="s">
        <v>166</v>
      </c>
      <c r="B32" s="34" t="s">
        <v>167</v>
      </c>
      <c r="C32" s="33" t="s">
        <v>186</v>
      </c>
      <c r="D32" s="34">
        <v>117.651</v>
      </c>
      <c r="E32" s="34">
        <v>0.01</v>
      </c>
    </row>
    <row r="33" spans="1:5" ht="42.75">
      <c r="A33" s="34">
        <v>6</v>
      </c>
      <c r="B33" s="42" t="s">
        <v>168</v>
      </c>
      <c r="C33" s="33" t="s">
        <v>149</v>
      </c>
      <c r="D33" s="33">
        <v>33295.233</v>
      </c>
      <c r="E33" s="33">
        <v>2.83</v>
      </c>
    </row>
    <row r="34" spans="1:5" ht="57">
      <c r="A34" s="34">
        <v>7</v>
      </c>
      <c r="B34" s="42" t="s">
        <v>169</v>
      </c>
      <c r="C34" s="33" t="s">
        <v>170</v>
      </c>
      <c r="D34" s="33">
        <v>8000.268</v>
      </c>
      <c r="E34" s="33">
        <v>0.68</v>
      </c>
    </row>
    <row r="35" spans="1:5" ht="42.75">
      <c r="A35" s="34">
        <v>8</v>
      </c>
      <c r="B35" s="42" t="s">
        <v>171</v>
      </c>
      <c r="C35" s="33" t="s">
        <v>172</v>
      </c>
      <c r="D35" s="33">
        <v>22941.945</v>
      </c>
      <c r="E35" s="33">
        <v>1.95</v>
      </c>
    </row>
    <row r="36" spans="1:5" ht="57">
      <c r="A36" s="34">
        <v>9</v>
      </c>
      <c r="B36" s="42" t="s">
        <v>173</v>
      </c>
      <c r="C36" s="33" t="s">
        <v>174</v>
      </c>
      <c r="D36" s="33">
        <v>1176.51</v>
      </c>
      <c r="E36" s="33">
        <v>0.1</v>
      </c>
    </row>
    <row r="37" spans="1:5" ht="57">
      <c r="A37" s="34">
        <v>10</v>
      </c>
      <c r="B37" s="42" t="s">
        <v>41</v>
      </c>
      <c r="C37" s="33" t="s">
        <v>175</v>
      </c>
      <c r="D37" s="33">
        <v>26706.776999999998</v>
      </c>
      <c r="E37" s="33">
        <v>2.27</v>
      </c>
    </row>
    <row r="38" spans="1:5" ht="117">
      <c r="A38" s="34">
        <v>11</v>
      </c>
      <c r="B38" s="42" t="s">
        <v>176</v>
      </c>
      <c r="C38" s="33" t="s">
        <v>175</v>
      </c>
      <c r="D38" s="33">
        <v>14118.12</v>
      </c>
      <c r="E38" s="33">
        <v>1.2</v>
      </c>
    </row>
    <row r="39" spans="1:5" ht="99" customHeight="1">
      <c r="A39" s="91" t="s">
        <v>177</v>
      </c>
      <c r="B39" s="92"/>
      <c r="C39" s="37"/>
      <c r="D39" s="45">
        <f>D38+D37+D36+D35+D34+D33+D18+D11+D10+D9+D8</f>
        <v>244765.69999999998</v>
      </c>
      <c r="E39" s="43">
        <f>E38+E37+E36+E35+E34+E33+E18+E11+E10+E9+E8</f>
        <v>19.5</v>
      </c>
    </row>
    <row r="40" spans="1:5" ht="28.5" customHeight="1">
      <c r="A40" s="94" t="s">
        <v>178</v>
      </c>
      <c r="B40" s="96"/>
      <c r="C40" s="96"/>
      <c r="D40" s="96"/>
      <c r="E40" s="95"/>
    </row>
    <row r="41" spans="1:5" ht="409.5">
      <c r="A41" s="37"/>
      <c r="B41" s="33" t="s">
        <v>178</v>
      </c>
      <c r="C41" s="35" t="s">
        <v>179</v>
      </c>
      <c r="D41" s="33">
        <v>22941.945</v>
      </c>
      <c r="E41" s="33">
        <v>1.95</v>
      </c>
    </row>
    <row r="42" spans="1:5" ht="165" customHeight="1">
      <c r="A42" s="91" t="s">
        <v>180</v>
      </c>
      <c r="B42" s="92"/>
      <c r="C42" s="37"/>
      <c r="D42" s="45">
        <f>D39+D41</f>
        <v>267707.64499999996</v>
      </c>
      <c r="E42" s="43">
        <v>21.45</v>
      </c>
    </row>
    <row r="43" spans="1:5" ht="148.5" customHeight="1">
      <c r="A43" s="91" t="s">
        <v>181</v>
      </c>
      <c r="B43" s="92"/>
      <c r="C43" s="44"/>
      <c r="D43" s="45">
        <f>D42*12</f>
        <v>3212491.7399999993</v>
      </c>
      <c r="E43" s="43">
        <v>21.45</v>
      </c>
    </row>
  </sheetData>
  <mergeCells count="14">
    <mergeCell ref="A39:B39"/>
    <mergeCell ref="A40:E40"/>
    <mergeCell ref="A42:B42"/>
    <mergeCell ref="A43:B43"/>
    <mergeCell ref="A5:C5"/>
    <mergeCell ref="D5:E5"/>
    <mergeCell ref="A6:B6"/>
    <mergeCell ref="A7:E7"/>
    <mergeCell ref="A1:E1"/>
    <mergeCell ref="A2:E2"/>
    <mergeCell ref="A3:C3"/>
    <mergeCell ref="D3:E3"/>
    <mergeCell ref="A4:C4"/>
    <mergeCell ref="D4:E4"/>
  </mergeCells>
  <pageMargins left="0.25" right="0.25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H43" sqref="H43"/>
    </sheetView>
  </sheetViews>
  <sheetFormatPr defaultRowHeight="15"/>
  <cols>
    <col min="1" max="1" width="5.7109375" customWidth="1"/>
    <col min="2" max="2" width="22" customWidth="1"/>
    <col min="3" max="3" width="22.85546875" customWidth="1"/>
    <col min="4" max="4" width="17.7109375" customWidth="1"/>
    <col min="5" max="5" width="23.42578125" customWidth="1"/>
  </cols>
  <sheetData>
    <row r="1" spans="1:5" ht="96" customHeight="1">
      <c r="A1" s="93" t="s">
        <v>102</v>
      </c>
      <c r="B1" s="93"/>
      <c r="C1" s="93"/>
      <c r="D1" s="93"/>
      <c r="E1" s="93"/>
    </row>
    <row r="2" spans="1:5" ht="42.75" customHeight="1">
      <c r="A2" s="94" t="s">
        <v>191</v>
      </c>
      <c r="B2" s="96"/>
      <c r="C2" s="96"/>
      <c r="D2" s="96"/>
      <c r="E2" s="95"/>
    </row>
    <row r="3" spans="1:5" ht="45" customHeight="1">
      <c r="A3" s="94" t="s">
        <v>6</v>
      </c>
      <c r="B3" s="96"/>
      <c r="C3" s="95"/>
      <c r="D3" s="97" t="s">
        <v>103</v>
      </c>
      <c r="E3" s="98"/>
    </row>
    <row r="4" spans="1:5" ht="15" customHeight="1">
      <c r="A4" s="94" t="s">
        <v>104</v>
      </c>
      <c r="B4" s="96"/>
      <c r="C4" s="95"/>
      <c r="D4" s="97">
        <v>5</v>
      </c>
      <c r="E4" s="98"/>
    </row>
    <row r="5" spans="1:5" ht="28.5" customHeight="1">
      <c r="A5" s="94" t="s">
        <v>105</v>
      </c>
      <c r="B5" s="96"/>
      <c r="C5" s="95"/>
      <c r="D5" s="97" t="s">
        <v>194</v>
      </c>
      <c r="E5" s="98"/>
    </row>
    <row r="6" spans="1:5" ht="57">
      <c r="A6" s="94" t="s">
        <v>106</v>
      </c>
      <c r="B6" s="95"/>
      <c r="C6" s="33" t="s">
        <v>9</v>
      </c>
      <c r="D6" s="33" t="s">
        <v>107</v>
      </c>
      <c r="E6" s="33" t="s">
        <v>11</v>
      </c>
    </row>
    <row r="7" spans="1:5">
      <c r="A7" s="94" t="s">
        <v>108</v>
      </c>
      <c r="B7" s="96"/>
      <c r="C7" s="96"/>
      <c r="D7" s="96"/>
      <c r="E7" s="95"/>
    </row>
    <row r="8" spans="1:5" ht="331.5">
      <c r="A8" s="34">
        <v>1</v>
      </c>
      <c r="B8" s="33" t="s">
        <v>109</v>
      </c>
      <c r="C8" s="35" t="s">
        <v>110</v>
      </c>
      <c r="D8" s="33">
        <v>29412.75</v>
      </c>
      <c r="E8" s="33">
        <v>2.5</v>
      </c>
    </row>
    <row r="9" spans="1:5" ht="191.25">
      <c r="A9" s="34">
        <v>2</v>
      </c>
      <c r="B9" s="33" t="s">
        <v>111</v>
      </c>
      <c r="C9" s="35" t="s">
        <v>112</v>
      </c>
      <c r="D9" s="36">
        <v>24693.15</v>
      </c>
      <c r="E9" s="33">
        <v>1.5</v>
      </c>
    </row>
    <row r="10" spans="1:5" ht="63.75">
      <c r="A10" s="34">
        <v>3</v>
      </c>
      <c r="B10" s="33" t="s">
        <v>113</v>
      </c>
      <c r="C10" s="35" t="s">
        <v>114</v>
      </c>
      <c r="D10" s="33">
        <v>16471.14</v>
      </c>
      <c r="E10" s="33">
        <v>1.4</v>
      </c>
    </row>
    <row r="11" spans="1:5" ht="42.75">
      <c r="A11" s="34">
        <v>4</v>
      </c>
      <c r="B11" s="33" t="s">
        <v>115</v>
      </c>
      <c r="C11" s="37"/>
      <c r="D11" s="33">
        <f>D12+D13+D14+D15+D16+D17</f>
        <v>41327.135000000002</v>
      </c>
      <c r="E11" s="33">
        <v>2.2999999999999998</v>
      </c>
    </row>
    <row r="12" spans="1:5" ht="59.25">
      <c r="A12" s="34" t="s">
        <v>116</v>
      </c>
      <c r="B12" s="38" t="s">
        <v>117</v>
      </c>
      <c r="C12" s="34" t="s">
        <v>187</v>
      </c>
      <c r="D12" s="34">
        <v>31597.77</v>
      </c>
      <c r="E12" s="34">
        <v>1.88</v>
      </c>
    </row>
    <row r="13" spans="1:5" ht="24">
      <c r="A13" s="34" t="s">
        <v>119</v>
      </c>
      <c r="B13" s="38" t="s">
        <v>120</v>
      </c>
      <c r="C13" s="33" t="s">
        <v>188</v>
      </c>
      <c r="D13" s="34">
        <v>8000.26</v>
      </c>
      <c r="E13" s="34">
        <v>0.34</v>
      </c>
    </row>
    <row r="14" spans="1:5">
      <c r="A14" s="34" t="s">
        <v>122</v>
      </c>
      <c r="B14" s="38" t="s">
        <v>123</v>
      </c>
      <c r="C14" s="33" t="s">
        <v>63</v>
      </c>
      <c r="D14" s="34">
        <v>423.54399999999998</v>
      </c>
      <c r="E14" s="34">
        <v>0.03</v>
      </c>
    </row>
    <row r="15" spans="1:5" ht="132">
      <c r="A15" s="34" t="s">
        <v>124</v>
      </c>
      <c r="B15" s="38" t="s">
        <v>125</v>
      </c>
      <c r="C15" s="33" t="s">
        <v>24</v>
      </c>
      <c r="D15" s="34">
        <v>658.48</v>
      </c>
      <c r="E15" s="34">
        <v>0.02</v>
      </c>
    </row>
    <row r="16" spans="1:5" ht="36">
      <c r="A16" s="34" t="s">
        <v>127</v>
      </c>
      <c r="B16" s="38" t="s">
        <v>128</v>
      </c>
      <c r="C16" s="33" t="s">
        <v>188</v>
      </c>
      <c r="D16" s="34">
        <v>470.60399999999998</v>
      </c>
      <c r="E16" s="34" t="s">
        <v>129</v>
      </c>
    </row>
    <row r="17" spans="1:5">
      <c r="A17" s="34" t="s">
        <v>130</v>
      </c>
      <c r="B17" s="38" t="s">
        <v>131</v>
      </c>
      <c r="C17" s="33" t="s">
        <v>184</v>
      </c>
      <c r="D17" s="34">
        <v>176.477</v>
      </c>
      <c r="E17" s="34">
        <v>0.01</v>
      </c>
    </row>
    <row r="18" spans="1:5" ht="57">
      <c r="A18" s="34">
        <v>5</v>
      </c>
      <c r="B18" s="33" t="s">
        <v>132</v>
      </c>
      <c r="C18" s="37"/>
      <c r="D18" s="33">
        <v>35059.998</v>
      </c>
      <c r="E18" s="33">
        <v>2.77</v>
      </c>
    </row>
    <row r="19" spans="1:5" ht="15.75">
      <c r="A19" s="34" t="s">
        <v>133</v>
      </c>
      <c r="B19" s="39" t="s">
        <v>28</v>
      </c>
      <c r="C19" s="40"/>
      <c r="D19" s="33">
        <f>D20+D21+D22+D23+D24+D25+D26</f>
        <v>14673.960000000001</v>
      </c>
      <c r="E19" s="33">
        <v>2.98</v>
      </c>
    </row>
    <row r="20" spans="1:5" ht="30">
      <c r="A20" s="34" t="s">
        <v>134</v>
      </c>
      <c r="B20" s="34" t="s">
        <v>135</v>
      </c>
      <c r="C20" s="34" t="s">
        <v>136</v>
      </c>
      <c r="D20" s="34">
        <v>13059.26</v>
      </c>
      <c r="E20" s="34">
        <v>1.75</v>
      </c>
    </row>
    <row r="21" spans="1:5" ht="60">
      <c r="A21" s="34" t="s">
        <v>137</v>
      </c>
      <c r="B21" s="34" t="s">
        <v>138</v>
      </c>
      <c r="C21" s="34" t="s">
        <v>139</v>
      </c>
      <c r="D21" s="34">
        <v>823.55700000000002</v>
      </c>
      <c r="E21" s="34">
        <v>1.1100000000000001</v>
      </c>
    </row>
    <row r="22" spans="1:5" ht="30">
      <c r="A22" s="34" t="s">
        <v>140</v>
      </c>
      <c r="B22" s="34" t="s">
        <v>141</v>
      </c>
      <c r="C22" s="34" t="s">
        <v>142</v>
      </c>
      <c r="D22" s="34">
        <v>117.651</v>
      </c>
      <c r="E22" s="34" t="s">
        <v>143</v>
      </c>
    </row>
    <row r="23" spans="1:5" ht="45">
      <c r="A23" s="41" t="s">
        <v>144</v>
      </c>
      <c r="B23" s="41" t="s">
        <v>145</v>
      </c>
      <c r="C23" s="41" t="s">
        <v>146</v>
      </c>
      <c r="D23" s="41">
        <v>117.651</v>
      </c>
      <c r="E23" s="41">
        <v>0.01</v>
      </c>
    </row>
    <row r="24" spans="1:5" ht="75">
      <c r="A24" s="34" t="s">
        <v>147</v>
      </c>
      <c r="B24" s="34" t="s">
        <v>148</v>
      </c>
      <c r="C24" s="34" t="s">
        <v>149</v>
      </c>
      <c r="D24" s="34">
        <v>232.30199999999999</v>
      </c>
      <c r="E24" s="34" t="s">
        <v>150</v>
      </c>
    </row>
    <row r="25" spans="1:5" ht="30">
      <c r="A25" s="34" t="s">
        <v>151</v>
      </c>
      <c r="B25" s="34" t="s">
        <v>152</v>
      </c>
      <c r="C25" s="33" t="s">
        <v>63</v>
      </c>
      <c r="D25" s="34">
        <v>176.476</v>
      </c>
      <c r="E25" s="34">
        <v>0.02</v>
      </c>
    </row>
    <row r="26" spans="1:5" ht="60">
      <c r="A26" s="34" t="s">
        <v>153</v>
      </c>
      <c r="B26" s="34" t="s">
        <v>154</v>
      </c>
      <c r="C26" s="33" t="s">
        <v>17</v>
      </c>
      <c r="D26" s="34">
        <v>147.06299999999999</v>
      </c>
      <c r="E26" s="34">
        <v>0.01</v>
      </c>
    </row>
    <row r="27" spans="1:5" ht="15.75">
      <c r="A27" s="34" t="s">
        <v>156</v>
      </c>
      <c r="B27" s="39" t="s">
        <v>32</v>
      </c>
      <c r="C27" s="37"/>
      <c r="D27" s="33">
        <f>D28+D29+D30+D31+D32</f>
        <v>30118.656000000003</v>
      </c>
      <c r="E27" s="33">
        <v>2.56</v>
      </c>
    </row>
    <row r="28" spans="1:5" ht="60">
      <c r="A28" s="34" t="s">
        <v>157</v>
      </c>
      <c r="B28" s="34" t="s">
        <v>158</v>
      </c>
      <c r="C28" s="34" t="s">
        <v>29</v>
      </c>
      <c r="D28" s="34">
        <v>12353.355</v>
      </c>
      <c r="E28" s="34">
        <v>1.05</v>
      </c>
    </row>
    <row r="29" spans="1:5" ht="45">
      <c r="A29" s="34" t="s">
        <v>159</v>
      </c>
      <c r="B29" s="34" t="s">
        <v>160</v>
      </c>
      <c r="C29" s="34" t="s">
        <v>136</v>
      </c>
      <c r="D29" s="34">
        <v>1529.463</v>
      </c>
      <c r="E29" s="34" t="s">
        <v>161</v>
      </c>
    </row>
    <row r="30" spans="1:5">
      <c r="A30" s="34" t="s">
        <v>162</v>
      </c>
      <c r="B30" s="34" t="s">
        <v>163</v>
      </c>
      <c r="C30" s="34" t="s">
        <v>136</v>
      </c>
      <c r="D30" s="34">
        <v>16000.536</v>
      </c>
      <c r="E30" s="34">
        <v>1.36</v>
      </c>
    </row>
    <row r="31" spans="1:5" ht="30">
      <c r="A31" s="34" t="s">
        <v>164</v>
      </c>
      <c r="B31" s="34" t="s">
        <v>165</v>
      </c>
      <c r="C31" s="33" t="s">
        <v>63</v>
      </c>
      <c r="D31" s="34">
        <v>117.651</v>
      </c>
      <c r="E31" s="34">
        <v>0.01</v>
      </c>
    </row>
    <row r="32" spans="1:5">
      <c r="A32" s="34" t="s">
        <v>166</v>
      </c>
      <c r="B32" s="34" t="s">
        <v>167</v>
      </c>
      <c r="C32" s="33" t="s">
        <v>186</v>
      </c>
      <c r="D32" s="34">
        <v>117.651</v>
      </c>
      <c r="E32" s="34">
        <v>0.01</v>
      </c>
    </row>
    <row r="33" spans="1:5" ht="42.75">
      <c r="A33" s="34">
        <v>6</v>
      </c>
      <c r="B33" s="42" t="s">
        <v>168</v>
      </c>
      <c r="C33" s="33" t="s">
        <v>149</v>
      </c>
      <c r="D33" s="33">
        <v>33295.233</v>
      </c>
      <c r="E33" s="33">
        <v>2.83</v>
      </c>
    </row>
    <row r="34" spans="1:5" ht="57">
      <c r="A34" s="34">
        <v>7</v>
      </c>
      <c r="B34" s="42" t="s">
        <v>169</v>
      </c>
      <c r="C34" s="33" t="s">
        <v>170</v>
      </c>
      <c r="D34" s="33">
        <v>8000.268</v>
      </c>
      <c r="E34" s="33">
        <v>0.68</v>
      </c>
    </row>
    <row r="35" spans="1:5" ht="42.75">
      <c r="A35" s="34">
        <v>8</v>
      </c>
      <c r="B35" s="42" t="s">
        <v>171</v>
      </c>
      <c r="C35" s="33" t="s">
        <v>172</v>
      </c>
      <c r="D35" s="33">
        <v>22941.945</v>
      </c>
      <c r="E35" s="33">
        <v>1.95</v>
      </c>
    </row>
    <row r="36" spans="1:5" ht="57">
      <c r="A36" s="34">
        <v>9</v>
      </c>
      <c r="B36" s="42" t="s">
        <v>173</v>
      </c>
      <c r="C36" s="33" t="s">
        <v>174</v>
      </c>
      <c r="D36" s="33">
        <v>1176.51</v>
      </c>
      <c r="E36" s="33">
        <v>0.1</v>
      </c>
    </row>
    <row r="37" spans="1:5" ht="57">
      <c r="A37" s="34">
        <v>10</v>
      </c>
      <c r="B37" s="42" t="s">
        <v>41</v>
      </c>
      <c r="C37" s="33" t="s">
        <v>175</v>
      </c>
      <c r="D37" s="33">
        <v>26706.776999999998</v>
      </c>
      <c r="E37" s="33">
        <v>2.27</v>
      </c>
    </row>
    <row r="38" spans="1:5" ht="117">
      <c r="A38" s="34">
        <v>11</v>
      </c>
      <c r="B38" s="42" t="s">
        <v>176</v>
      </c>
      <c r="C38" s="33" t="s">
        <v>175</v>
      </c>
      <c r="D38" s="33">
        <v>14118.12</v>
      </c>
      <c r="E38" s="33">
        <v>1.2</v>
      </c>
    </row>
    <row r="39" spans="1:5" ht="99" customHeight="1">
      <c r="A39" s="91" t="s">
        <v>177</v>
      </c>
      <c r="B39" s="92"/>
      <c r="C39" s="37"/>
      <c r="D39" s="45">
        <f>D38+D37+D36+D35+D34+D33+D18+D11+D10+D9+D8</f>
        <v>253203.02599999998</v>
      </c>
      <c r="E39" s="43">
        <f>E38+E37+E36+E35+E34+E33+E18+E11+E10+E9+E8</f>
        <v>19.5</v>
      </c>
    </row>
    <row r="40" spans="1:5" ht="28.5" customHeight="1">
      <c r="A40" s="94" t="s">
        <v>178</v>
      </c>
      <c r="B40" s="96"/>
      <c r="C40" s="96"/>
      <c r="D40" s="96"/>
      <c r="E40" s="95"/>
    </row>
    <row r="41" spans="1:5" ht="409.5">
      <c r="A41" s="37"/>
      <c r="B41" s="33" t="s">
        <v>178</v>
      </c>
      <c r="C41" s="35" t="s">
        <v>179</v>
      </c>
      <c r="D41" s="33">
        <v>32101.09</v>
      </c>
      <c r="E41" s="33">
        <v>1.95</v>
      </c>
    </row>
    <row r="42" spans="1:5" ht="165" customHeight="1">
      <c r="A42" s="91" t="s">
        <v>180</v>
      </c>
      <c r="B42" s="92"/>
      <c r="C42" s="37"/>
      <c r="D42" s="45">
        <f>D39+D41</f>
        <v>285304.11599999998</v>
      </c>
      <c r="E42" s="43">
        <v>21.45</v>
      </c>
    </row>
    <row r="43" spans="1:5" ht="148.5" customHeight="1">
      <c r="A43" s="91" t="s">
        <v>181</v>
      </c>
      <c r="B43" s="92"/>
      <c r="C43" s="44"/>
      <c r="D43" s="45">
        <f>D42*12</f>
        <v>3423649.392</v>
      </c>
      <c r="E43" s="43">
        <v>21.45</v>
      </c>
    </row>
  </sheetData>
  <mergeCells count="14">
    <mergeCell ref="A39:B39"/>
    <mergeCell ref="A40:E40"/>
    <mergeCell ref="A42:B42"/>
    <mergeCell ref="A43:B43"/>
    <mergeCell ref="A5:C5"/>
    <mergeCell ref="D5:E5"/>
    <mergeCell ref="A6:B6"/>
    <mergeCell ref="A7:E7"/>
    <mergeCell ref="A1:E1"/>
    <mergeCell ref="A2:E2"/>
    <mergeCell ref="A3:C3"/>
    <mergeCell ref="D3:E3"/>
    <mergeCell ref="A4:C4"/>
    <mergeCell ref="D4:E4"/>
  </mergeCells>
  <pageMargins left="0.25" right="0.25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D3" sqref="D3:E3"/>
    </sheetView>
  </sheetViews>
  <sheetFormatPr defaultRowHeight="15"/>
  <cols>
    <col min="1" max="1" width="5.7109375" customWidth="1"/>
    <col min="2" max="2" width="22" customWidth="1"/>
    <col min="3" max="3" width="22.85546875" customWidth="1"/>
    <col min="4" max="4" width="17.7109375" customWidth="1"/>
    <col min="5" max="5" width="23.42578125" customWidth="1"/>
  </cols>
  <sheetData>
    <row r="1" spans="1:5" ht="96" customHeight="1">
      <c r="A1" s="93" t="s">
        <v>102</v>
      </c>
      <c r="B1" s="93"/>
      <c r="C1" s="93"/>
      <c r="D1" s="93"/>
      <c r="E1" s="93"/>
    </row>
    <row r="2" spans="1:5" ht="42.75" customHeight="1">
      <c r="A2" s="94" t="s">
        <v>191</v>
      </c>
      <c r="B2" s="96"/>
      <c r="C2" s="96"/>
      <c r="D2" s="96"/>
      <c r="E2" s="95"/>
    </row>
    <row r="3" spans="1:5" ht="45" customHeight="1">
      <c r="A3" s="94" t="s">
        <v>6</v>
      </c>
      <c r="B3" s="96"/>
      <c r="C3" s="95"/>
      <c r="D3" s="97" t="s">
        <v>103</v>
      </c>
      <c r="E3" s="98"/>
    </row>
    <row r="4" spans="1:5" ht="15" customHeight="1">
      <c r="A4" s="94" t="s">
        <v>104</v>
      </c>
      <c r="B4" s="96"/>
      <c r="C4" s="95"/>
      <c r="D4" s="97">
        <v>5</v>
      </c>
      <c r="E4" s="98"/>
    </row>
    <row r="5" spans="1:5" ht="28.5" customHeight="1">
      <c r="A5" s="94" t="s">
        <v>105</v>
      </c>
      <c r="B5" s="96"/>
      <c r="C5" s="95"/>
      <c r="D5" s="97" t="s">
        <v>192</v>
      </c>
      <c r="E5" s="98"/>
    </row>
    <row r="6" spans="1:5" ht="57">
      <c r="A6" s="94" t="s">
        <v>106</v>
      </c>
      <c r="B6" s="95"/>
      <c r="C6" s="33" t="s">
        <v>9</v>
      </c>
      <c r="D6" s="33" t="s">
        <v>107</v>
      </c>
      <c r="E6" s="33" t="s">
        <v>11</v>
      </c>
    </row>
    <row r="7" spans="1:5">
      <c r="A7" s="94" t="s">
        <v>108</v>
      </c>
      <c r="B7" s="96"/>
      <c r="C7" s="96"/>
      <c r="D7" s="96"/>
      <c r="E7" s="95"/>
    </row>
    <row r="8" spans="1:5" ht="331.5">
      <c r="A8" s="34">
        <v>1</v>
      </c>
      <c r="B8" s="33" t="s">
        <v>109</v>
      </c>
      <c r="C8" s="35" t="s">
        <v>110</v>
      </c>
      <c r="D8" s="33">
        <v>29412</v>
      </c>
      <c r="E8" s="33">
        <v>2.5</v>
      </c>
    </row>
    <row r="9" spans="1:5" ht="191.25">
      <c r="A9" s="34">
        <v>2</v>
      </c>
      <c r="B9" s="33" t="s">
        <v>111</v>
      </c>
      <c r="C9" s="35" t="s">
        <v>112</v>
      </c>
      <c r="D9" s="36">
        <v>24693.15</v>
      </c>
      <c r="E9" s="33">
        <v>1.5</v>
      </c>
    </row>
    <row r="10" spans="1:5" ht="63.75">
      <c r="A10" s="34">
        <v>3</v>
      </c>
      <c r="B10" s="33" t="s">
        <v>113</v>
      </c>
      <c r="C10" s="35" t="s">
        <v>114</v>
      </c>
      <c r="D10" s="33">
        <v>16471.14</v>
      </c>
      <c r="E10" s="33">
        <v>1.4</v>
      </c>
    </row>
    <row r="11" spans="1:5" ht="42.75">
      <c r="A11" s="34">
        <v>4</v>
      </c>
      <c r="B11" s="33" t="s">
        <v>115</v>
      </c>
      <c r="C11" s="37"/>
      <c r="D11" s="33">
        <f>D12+D13+D14+D15+D16+D17</f>
        <v>44854.981000000007</v>
      </c>
      <c r="E11" s="33">
        <v>2.2999999999999998</v>
      </c>
    </row>
    <row r="12" spans="1:5" ht="59.25">
      <c r="A12" s="34" t="s">
        <v>116</v>
      </c>
      <c r="B12" s="38" t="s">
        <v>117</v>
      </c>
      <c r="C12" s="34" t="s">
        <v>189</v>
      </c>
      <c r="D12" s="34">
        <v>34757.546999999999</v>
      </c>
      <c r="E12" s="34">
        <v>1.88</v>
      </c>
    </row>
    <row r="13" spans="1:5" ht="24">
      <c r="A13" s="34" t="s">
        <v>119</v>
      </c>
      <c r="B13" s="38" t="s">
        <v>120</v>
      </c>
      <c r="C13" s="33" t="s">
        <v>188</v>
      </c>
      <c r="D13" s="34">
        <v>8000.26</v>
      </c>
      <c r="E13" s="34">
        <v>0.34</v>
      </c>
    </row>
    <row r="14" spans="1:5">
      <c r="A14" s="34" t="s">
        <v>122</v>
      </c>
      <c r="B14" s="38" t="s">
        <v>123</v>
      </c>
      <c r="C14" s="33" t="s">
        <v>63</v>
      </c>
      <c r="D14" s="34">
        <v>423.54399999999998</v>
      </c>
      <c r="E14" s="34">
        <v>0.03</v>
      </c>
    </row>
    <row r="15" spans="1:5" ht="132">
      <c r="A15" s="34" t="s">
        <v>124</v>
      </c>
      <c r="B15" s="38" t="s">
        <v>125</v>
      </c>
      <c r="C15" s="33" t="s">
        <v>184</v>
      </c>
      <c r="D15" s="34">
        <v>987.72</v>
      </c>
      <c r="E15" s="34">
        <v>0.02</v>
      </c>
    </row>
    <row r="16" spans="1:5" ht="36">
      <c r="A16" s="34" t="s">
        <v>127</v>
      </c>
      <c r="B16" s="38" t="s">
        <v>128</v>
      </c>
      <c r="C16" s="33" t="s">
        <v>188</v>
      </c>
      <c r="D16" s="34">
        <v>438.98</v>
      </c>
      <c r="E16" s="34" t="s">
        <v>129</v>
      </c>
    </row>
    <row r="17" spans="1:5">
      <c r="A17" s="34" t="s">
        <v>130</v>
      </c>
      <c r="B17" s="38" t="s">
        <v>131</v>
      </c>
      <c r="C17" s="33" t="s">
        <v>184</v>
      </c>
      <c r="D17" s="34">
        <v>246.93</v>
      </c>
      <c r="E17" s="34">
        <v>0.01</v>
      </c>
    </row>
    <row r="18" spans="1:5" ht="57">
      <c r="A18" s="34">
        <v>5</v>
      </c>
      <c r="B18" s="33" t="s">
        <v>132</v>
      </c>
      <c r="C18" s="37"/>
      <c r="D18" s="33">
        <v>45600.02</v>
      </c>
      <c r="E18" s="33">
        <v>2.77</v>
      </c>
    </row>
    <row r="19" spans="1:5" ht="15.75">
      <c r="A19" s="34" t="s">
        <v>133</v>
      </c>
      <c r="B19" s="39" t="s">
        <v>28</v>
      </c>
      <c r="C19" s="40"/>
      <c r="D19" s="33">
        <f>D20+D21+D22+D23+D24+D25+D26</f>
        <v>14703.372000000001</v>
      </c>
      <c r="E19" s="33">
        <v>2.98</v>
      </c>
    </row>
    <row r="20" spans="1:5" ht="30">
      <c r="A20" s="34" t="s">
        <v>134</v>
      </c>
      <c r="B20" s="34" t="s">
        <v>135</v>
      </c>
      <c r="C20" s="34" t="s">
        <v>136</v>
      </c>
      <c r="D20" s="34">
        <v>13059.26</v>
      </c>
      <c r="E20" s="34">
        <v>1.75</v>
      </c>
    </row>
    <row r="21" spans="1:5" ht="60">
      <c r="A21" s="34" t="s">
        <v>137</v>
      </c>
      <c r="B21" s="34" t="s">
        <v>138</v>
      </c>
      <c r="C21" s="34" t="s">
        <v>139</v>
      </c>
      <c r="D21" s="34">
        <v>823.55700000000002</v>
      </c>
      <c r="E21" s="34">
        <v>1.1100000000000001</v>
      </c>
    </row>
    <row r="22" spans="1:5" ht="30">
      <c r="A22" s="34" t="s">
        <v>140</v>
      </c>
      <c r="B22" s="34" t="s">
        <v>141</v>
      </c>
      <c r="C22" s="34" t="s">
        <v>142</v>
      </c>
      <c r="D22" s="34">
        <v>117.651</v>
      </c>
      <c r="E22" s="34" t="s">
        <v>143</v>
      </c>
    </row>
    <row r="23" spans="1:5" ht="45">
      <c r="A23" s="41" t="s">
        <v>144</v>
      </c>
      <c r="B23" s="41" t="s">
        <v>145</v>
      </c>
      <c r="C23" s="41" t="s">
        <v>146</v>
      </c>
      <c r="D23" s="41">
        <v>117.651</v>
      </c>
      <c r="E23" s="41">
        <v>0.01</v>
      </c>
    </row>
    <row r="24" spans="1:5" ht="75">
      <c r="A24" s="34" t="s">
        <v>147</v>
      </c>
      <c r="B24" s="34" t="s">
        <v>148</v>
      </c>
      <c r="C24" s="34" t="s">
        <v>149</v>
      </c>
      <c r="D24" s="34">
        <v>232.30199999999999</v>
      </c>
      <c r="E24" s="34" t="s">
        <v>150</v>
      </c>
    </row>
    <row r="25" spans="1:5" ht="30">
      <c r="A25" s="34" t="s">
        <v>151</v>
      </c>
      <c r="B25" s="34" t="s">
        <v>152</v>
      </c>
      <c r="C25" s="33" t="s">
        <v>65</v>
      </c>
      <c r="D25" s="34">
        <v>205.88800000000001</v>
      </c>
      <c r="E25" s="34">
        <v>0.02</v>
      </c>
    </row>
    <row r="26" spans="1:5" ht="60">
      <c r="A26" s="34" t="s">
        <v>153</v>
      </c>
      <c r="B26" s="34" t="s">
        <v>154</v>
      </c>
      <c r="C26" s="33" t="s">
        <v>17</v>
      </c>
      <c r="D26" s="34">
        <v>147.06299999999999</v>
      </c>
      <c r="E26" s="34">
        <v>0.01</v>
      </c>
    </row>
    <row r="27" spans="1:5" ht="15.75">
      <c r="A27" s="34" t="s">
        <v>156</v>
      </c>
      <c r="B27" s="39" t="s">
        <v>32</v>
      </c>
      <c r="C27" s="37"/>
      <c r="D27" s="33">
        <f>D28+D29+D30+D31+D32</f>
        <v>30118.656000000003</v>
      </c>
      <c r="E27" s="33">
        <v>2.56</v>
      </c>
    </row>
    <row r="28" spans="1:5" ht="60">
      <c r="A28" s="34" t="s">
        <v>157</v>
      </c>
      <c r="B28" s="34" t="s">
        <v>158</v>
      </c>
      <c r="C28" s="34" t="s">
        <v>29</v>
      </c>
      <c r="D28" s="34">
        <v>12353.355</v>
      </c>
      <c r="E28" s="34">
        <v>1.05</v>
      </c>
    </row>
    <row r="29" spans="1:5" ht="45">
      <c r="A29" s="34" t="s">
        <v>159</v>
      </c>
      <c r="B29" s="34" t="s">
        <v>160</v>
      </c>
      <c r="C29" s="34" t="s">
        <v>136</v>
      </c>
      <c r="D29" s="34">
        <v>1529.463</v>
      </c>
      <c r="E29" s="34" t="s">
        <v>161</v>
      </c>
    </row>
    <row r="30" spans="1:5">
      <c r="A30" s="34" t="s">
        <v>162</v>
      </c>
      <c r="B30" s="34" t="s">
        <v>163</v>
      </c>
      <c r="C30" s="34" t="s">
        <v>136</v>
      </c>
      <c r="D30" s="34">
        <v>16000.536</v>
      </c>
      <c r="E30" s="34">
        <v>1.36</v>
      </c>
    </row>
    <row r="31" spans="1:5" ht="30">
      <c r="A31" s="34" t="s">
        <v>164</v>
      </c>
      <c r="B31" s="34" t="s">
        <v>165</v>
      </c>
      <c r="C31" s="33" t="s">
        <v>63</v>
      </c>
      <c r="D31" s="34">
        <v>117.651</v>
      </c>
      <c r="E31" s="34">
        <v>0.01</v>
      </c>
    </row>
    <row r="32" spans="1:5">
      <c r="A32" s="34" t="s">
        <v>166</v>
      </c>
      <c r="B32" s="34" t="s">
        <v>167</v>
      </c>
      <c r="C32" s="33" t="s">
        <v>186</v>
      </c>
      <c r="D32" s="34">
        <v>117.651</v>
      </c>
      <c r="E32" s="34">
        <v>0.01</v>
      </c>
    </row>
    <row r="33" spans="1:5" ht="42.75">
      <c r="A33" s="34">
        <v>6</v>
      </c>
      <c r="B33" s="42" t="s">
        <v>168</v>
      </c>
      <c r="C33" s="33" t="s">
        <v>149</v>
      </c>
      <c r="D33" s="33">
        <v>33295.233</v>
      </c>
      <c r="E33" s="33">
        <v>2.83</v>
      </c>
    </row>
    <row r="34" spans="1:5" ht="57">
      <c r="A34" s="34">
        <v>7</v>
      </c>
      <c r="B34" s="42" t="s">
        <v>169</v>
      </c>
      <c r="C34" s="33" t="s">
        <v>170</v>
      </c>
      <c r="D34" s="33">
        <v>8000.268</v>
      </c>
      <c r="E34" s="33">
        <v>0.68</v>
      </c>
    </row>
    <row r="35" spans="1:5" ht="42.75">
      <c r="A35" s="34">
        <v>8</v>
      </c>
      <c r="B35" s="42" t="s">
        <v>171</v>
      </c>
      <c r="C35" s="33" t="s">
        <v>172</v>
      </c>
      <c r="D35" s="33">
        <v>22941.945</v>
      </c>
      <c r="E35" s="33">
        <v>1.95</v>
      </c>
    </row>
    <row r="36" spans="1:5" ht="57">
      <c r="A36" s="34">
        <v>9</v>
      </c>
      <c r="B36" s="42" t="s">
        <v>173</v>
      </c>
      <c r="C36" s="33" t="s">
        <v>190</v>
      </c>
      <c r="D36" s="33">
        <v>1568.68</v>
      </c>
      <c r="E36" s="33">
        <v>0.1</v>
      </c>
    </row>
    <row r="37" spans="1:5" ht="57">
      <c r="A37" s="34">
        <v>10</v>
      </c>
      <c r="B37" s="42" t="s">
        <v>41</v>
      </c>
      <c r="C37" s="33" t="s">
        <v>175</v>
      </c>
      <c r="D37" s="33">
        <v>26706.776999999998</v>
      </c>
      <c r="E37" s="33">
        <v>2.27</v>
      </c>
    </row>
    <row r="38" spans="1:5" ht="117">
      <c r="A38" s="34">
        <v>11</v>
      </c>
      <c r="B38" s="42" t="s">
        <v>176</v>
      </c>
      <c r="C38" s="33" t="s">
        <v>175</v>
      </c>
      <c r="D38" s="33">
        <v>14118.12</v>
      </c>
      <c r="E38" s="33">
        <v>1.2</v>
      </c>
    </row>
    <row r="39" spans="1:5" ht="99" customHeight="1">
      <c r="A39" s="91" t="s">
        <v>177</v>
      </c>
      <c r="B39" s="92"/>
      <c r="C39" s="37"/>
      <c r="D39" s="45">
        <f>D38+D37+D36+D35+D34+D33+D18+D11+D10+D9+D8</f>
        <v>267662.31400000001</v>
      </c>
      <c r="E39" s="43">
        <f>E38+E37+E36+E35+E34+E33+E18+E11+E10+E9+E8</f>
        <v>19.5</v>
      </c>
    </row>
    <row r="40" spans="1:5" ht="28.5" customHeight="1">
      <c r="A40" s="94" t="s">
        <v>178</v>
      </c>
      <c r="B40" s="96"/>
      <c r="C40" s="96"/>
      <c r="D40" s="96"/>
      <c r="E40" s="95"/>
    </row>
    <row r="41" spans="1:5" ht="409.5">
      <c r="A41" s="37"/>
      <c r="B41" s="33" t="s">
        <v>178</v>
      </c>
      <c r="C41" s="35" t="s">
        <v>179</v>
      </c>
      <c r="D41" s="33">
        <v>32101.09</v>
      </c>
      <c r="E41" s="33">
        <v>1.95</v>
      </c>
    </row>
    <row r="42" spans="1:5" ht="165" customHeight="1">
      <c r="A42" s="91" t="s">
        <v>180</v>
      </c>
      <c r="B42" s="92"/>
      <c r="C42" s="37"/>
      <c r="D42" s="45">
        <f>D39+D41</f>
        <v>299763.40400000004</v>
      </c>
      <c r="E42" s="43">
        <v>21.45</v>
      </c>
    </row>
    <row r="43" spans="1:5" ht="148.5" customHeight="1">
      <c r="A43" s="91" t="s">
        <v>181</v>
      </c>
      <c r="B43" s="92"/>
      <c r="C43" s="44"/>
      <c r="D43" s="45">
        <f>D42*12</f>
        <v>3597160.8480000002</v>
      </c>
      <c r="E43" s="43">
        <v>21.45</v>
      </c>
    </row>
  </sheetData>
  <mergeCells count="14">
    <mergeCell ref="A1:E1"/>
    <mergeCell ref="A2:E2"/>
    <mergeCell ref="A3:C3"/>
    <mergeCell ref="D3:E3"/>
    <mergeCell ref="A4:C4"/>
    <mergeCell ref="D4:E4"/>
    <mergeCell ref="A39:B39"/>
    <mergeCell ref="A40:E40"/>
    <mergeCell ref="A42:B42"/>
    <mergeCell ref="A43:B43"/>
    <mergeCell ref="A5:C5"/>
    <mergeCell ref="D5:E5"/>
    <mergeCell ref="A6:B6"/>
    <mergeCell ref="A7:E7"/>
  </mergeCells>
  <pageMargins left="0.25" right="0.25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92 Стандарт</vt:lpstr>
      <vt:lpstr>92 -периодичность-1</vt:lpstr>
      <vt:lpstr>92 -периодичность-2</vt:lpstr>
      <vt:lpstr>92 -периодичность-3</vt:lpstr>
      <vt:lpstr>92 -периодичность-4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2014-04-17T08:30:08Z</dcterms:modified>
</cp:coreProperties>
</file>